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40" windowWidth="15585" windowHeight="8265" tabRatio="733" firstSheet="4" activeTab="7"/>
  </bookViews>
  <sheets>
    <sheet name="stanovení postupů" sheetId="1" r:id="rId1"/>
    <sheet name="přímé postupy do MČ" sheetId="2" r:id="rId2"/>
    <sheet name="souhrn HD_10" sheetId="3" r:id="rId3"/>
    <sheet name="souhrn HD 12" sheetId="4" r:id="rId4"/>
    <sheet name="souhrn HD 14" sheetId="5" r:id="rId5"/>
    <sheet name="souhrn HD 16" sheetId="6" r:id="rId6"/>
    <sheet name="souhrn HD 20" sheetId="7" r:id="rId7"/>
    <sheet name="postupující" sheetId="8" r:id="rId8"/>
    <sheet name="tisk" sheetId="9" r:id="rId9"/>
  </sheets>
  <definedNames>
    <definedName name="_xlnm.Print_Area" localSheetId="2">'souhrn HD_10'!$A$1:$R$85</definedName>
  </definedNames>
  <calcPr fullCalcOnLoad="1"/>
</workbook>
</file>

<file path=xl/sharedStrings.xml><?xml version="1.0" encoding="utf-8"?>
<sst xmlns="http://schemas.openxmlformats.org/spreadsheetml/2006/main" count="2280" uniqueCount="462">
  <si>
    <t>Kategorie H10</t>
  </si>
  <si>
    <t>Celkem</t>
  </si>
  <si>
    <t>Body</t>
  </si>
  <si>
    <t xml:space="preserve">Zvýrazněné výsledky jsou započítané do celkového pořadí! </t>
  </si>
  <si>
    <t>BH</t>
  </si>
  <si>
    <t>Wojnar David</t>
  </si>
  <si>
    <t>Kontrolní součet</t>
  </si>
  <si>
    <t>Přibyl Viktor</t>
  </si>
  <si>
    <t>postupují do přeboru Čech</t>
  </si>
  <si>
    <t>PP - přímý postup, PPD přímý postup do přeboru Čech</t>
  </si>
  <si>
    <t>Přebor Prahy pro rok 2011/12 v kategorii do 10 let, tj. rok nar. 2003 a mladší</t>
  </si>
  <si>
    <t>Přebor Prahy pro rok 2011/12 v kategorii do 20 let, tj. rok nar. 1993 a mladší</t>
  </si>
  <si>
    <t>Šuráň Jan</t>
  </si>
  <si>
    <t>Reljič Michael</t>
  </si>
  <si>
    <t>Jelínek Lukáš</t>
  </si>
  <si>
    <t>Volek Jan Matouš</t>
  </si>
  <si>
    <t>Šk Porg Praha</t>
  </si>
  <si>
    <t>25.06.2003</t>
  </si>
  <si>
    <t>14.01.2005</t>
  </si>
  <si>
    <t>Šk Sokol Vyšehrad</t>
  </si>
  <si>
    <t>06.02.2003</t>
  </si>
  <si>
    <t>Sk Oaza Praha</t>
  </si>
  <si>
    <t>23.05.2003</t>
  </si>
  <si>
    <t>22.09.2003</t>
  </si>
  <si>
    <t>Tj Bohemians Praha</t>
  </si>
  <si>
    <t>28.08.2003</t>
  </si>
  <si>
    <t>Nguyen Thai Dai Vinh</t>
  </si>
  <si>
    <t>19.10.2005</t>
  </si>
  <si>
    <t>Nekvasil David</t>
  </si>
  <si>
    <t>Sokol Praha-Kobylisy</t>
  </si>
  <si>
    <t>28.05.2003</t>
  </si>
  <si>
    <t>Nuriev Denis</t>
  </si>
  <si>
    <t>Lhotská Anna</t>
  </si>
  <si>
    <t>15.09.2005</t>
  </si>
  <si>
    <t>Švejdová Karla</t>
  </si>
  <si>
    <t>ZŠ Suchdol</t>
  </si>
  <si>
    <t>21.07.2003</t>
  </si>
  <si>
    <t>Hochman Jan</t>
  </si>
  <si>
    <t>06.03.2005</t>
  </si>
  <si>
    <t>Poznámka</t>
  </si>
  <si>
    <t>ŠK Smíchov</t>
  </si>
  <si>
    <t>Procházka Teodor</t>
  </si>
  <si>
    <t>13.03.2004</t>
  </si>
  <si>
    <t>Hruška Adam</t>
  </si>
  <si>
    <t>Sokol Nebušice</t>
  </si>
  <si>
    <t>Rous Dominik</t>
  </si>
  <si>
    <t>Houser Martin</t>
  </si>
  <si>
    <t>Chloupková Bára</t>
  </si>
  <si>
    <t>Přebor Prahy pro rok 2011/12 v kategorii do 12 let, tj. rok nar. 2001 a mladší</t>
  </si>
  <si>
    <t>Kategorie HD 12</t>
  </si>
  <si>
    <t>Přibylová Sofie</t>
  </si>
  <si>
    <t>Tj Sokol Lány</t>
  </si>
  <si>
    <t>01.04.2002</t>
  </si>
  <si>
    <t>Haase Pavel</t>
  </si>
  <si>
    <t>06.08.2002</t>
  </si>
  <si>
    <t>Voříšek Jakub</t>
  </si>
  <si>
    <t>21.11.2003</t>
  </si>
  <si>
    <t>Pravda Kryštof</t>
  </si>
  <si>
    <t>17.09.2002</t>
  </si>
  <si>
    <t>Krutina Tomáš</t>
  </si>
  <si>
    <t>24.03.2001</t>
  </si>
  <si>
    <t>Kozbert Tomáš</t>
  </si>
  <si>
    <t>15.03.2001</t>
  </si>
  <si>
    <t>Porteš David</t>
  </si>
  <si>
    <t>24.11.2011</t>
  </si>
  <si>
    <t>Molkanov Oleg</t>
  </si>
  <si>
    <t>30.08.2001</t>
  </si>
  <si>
    <t>Žižka Petr</t>
  </si>
  <si>
    <t>23.01.2001</t>
  </si>
  <si>
    <t>Švara Ondřej</t>
  </si>
  <si>
    <t>22.07.2002</t>
  </si>
  <si>
    <t>Chytrý Marek</t>
  </si>
  <si>
    <t>06.06.2001</t>
  </si>
  <si>
    <t>Novotná Kateřina</t>
  </si>
  <si>
    <t>10.10.2011</t>
  </si>
  <si>
    <t>Eyem David</t>
  </si>
  <si>
    <t>Orság Lukáš</t>
  </si>
  <si>
    <t>10.12.2002</t>
  </si>
  <si>
    <t>Petr Jakub</t>
  </si>
  <si>
    <t>19.06.2002</t>
  </si>
  <si>
    <t>Šk Praha-Smíchov</t>
  </si>
  <si>
    <t>Frk Lukáš</t>
  </si>
  <si>
    <t>Trinh Viet</t>
  </si>
  <si>
    <t>DDM Praha 5</t>
  </si>
  <si>
    <t>25.08.2002</t>
  </si>
  <si>
    <t>Houser Milan</t>
  </si>
  <si>
    <t>10.01.2002</t>
  </si>
  <si>
    <t>Přebor Prahy pro rok 2011/12 v kategorii do 14 let, tj. rok nar. 1999 a mladší</t>
  </si>
  <si>
    <t>Kategorie HD 14</t>
  </si>
  <si>
    <t>Novotný David</t>
  </si>
  <si>
    <t>10.09.1999</t>
  </si>
  <si>
    <t>Jelínek Michal</t>
  </si>
  <si>
    <t>29.07.2000</t>
  </si>
  <si>
    <t>Ostrý Michal</t>
  </si>
  <si>
    <t>01.01.1999</t>
  </si>
  <si>
    <t>Králová Josefina</t>
  </si>
  <si>
    <t>Tj Praha-Pankrác</t>
  </si>
  <si>
    <t>27.01.2000</t>
  </si>
  <si>
    <t>Volek Jonáš</t>
  </si>
  <si>
    <t>13.10.2000</t>
  </si>
  <si>
    <t>Prozr Aldo</t>
  </si>
  <si>
    <t>25.03.1999</t>
  </si>
  <si>
    <t>Hausmann Marek</t>
  </si>
  <si>
    <t>28.11.2000</t>
  </si>
  <si>
    <t>Kubát Martin</t>
  </si>
  <si>
    <t>10.07.2000</t>
  </si>
  <si>
    <t>Aubrecht Petr</t>
  </si>
  <si>
    <t>27.03.2000</t>
  </si>
  <si>
    <t>Lhotský Zdeněk</t>
  </si>
  <si>
    <t>02.03.2000</t>
  </si>
  <si>
    <t>Krátký Matěj</t>
  </si>
  <si>
    <t>31.12.2000</t>
  </si>
  <si>
    <t>Král Lesný David</t>
  </si>
  <si>
    <t>17.06.2000</t>
  </si>
  <si>
    <t>Mykiska Mojmír</t>
  </si>
  <si>
    <t>12.02.2000</t>
  </si>
  <si>
    <t>Nový Dominik</t>
  </si>
  <si>
    <t>05.10.2000</t>
  </si>
  <si>
    <t>Soják Dominik</t>
  </si>
  <si>
    <t>26.08.2000</t>
  </si>
  <si>
    <t>Wojnarová Aneta</t>
  </si>
  <si>
    <t>19.08.2000</t>
  </si>
  <si>
    <t>Dvořák Adam</t>
  </si>
  <si>
    <t>05.09.2000</t>
  </si>
  <si>
    <t>Portešová Jana</t>
  </si>
  <si>
    <t>06.02.2000</t>
  </si>
  <si>
    <t>Matys Jakub</t>
  </si>
  <si>
    <t>13.07.2000</t>
  </si>
  <si>
    <t>Svoboda Stanislav</t>
  </si>
  <si>
    <t>ŠK Viktoria Žižkov</t>
  </si>
  <si>
    <t>18.10.2000</t>
  </si>
  <si>
    <t>Hausmann Jiří</t>
  </si>
  <si>
    <t>Urban Ondřej</t>
  </si>
  <si>
    <t>08.09.1999</t>
  </si>
  <si>
    <t>Sýkora Josef</t>
  </si>
  <si>
    <t>02.10.1999</t>
  </si>
  <si>
    <t>Prozrová Tina</t>
  </si>
  <si>
    <t>20.04.2000</t>
  </si>
  <si>
    <t>Hollan Petr</t>
  </si>
  <si>
    <t>28.06.1999</t>
  </si>
  <si>
    <t>Simet Martin H</t>
  </si>
  <si>
    <t>Tj Košutka Plzeň O.S.</t>
  </si>
  <si>
    <t>18.04.2000</t>
  </si>
  <si>
    <t>Engel Tomáš</t>
  </si>
  <si>
    <t>Hejduk Jiří</t>
  </si>
  <si>
    <t>Na Dlouhém Lánu</t>
  </si>
  <si>
    <t>Kategorie HD 20</t>
  </si>
  <si>
    <t>Přebor Prahy pro rok 2011/12 v kategorii do 16 let, tj. rok nar. 1997 a mladší</t>
  </si>
  <si>
    <t>Kategorie HD 16</t>
  </si>
  <si>
    <t>Franěk Jan</t>
  </si>
  <si>
    <t>13.07.1996</t>
  </si>
  <si>
    <t>Lhotka Jiří</t>
  </si>
  <si>
    <t>02.05.1995</t>
  </si>
  <si>
    <t>Anaškin Arsenij</t>
  </si>
  <si>
    <t>25.06.2000</t>
  </si>
  <si>
    <t>Pivoňka Michael</t>
  </si>
  <si>
    <t>03.08.1998</t>
  </si>
  <si>
    <t>Krupička Josef</t>
  </si>
  <si>
    <t>02.07.1998</t>
  </si>
  <si>
    <t>Škvařil Michal</t>
  </si>
  <si>
    <t>23.04.1997</t>
  </si>
  <si>
    <t>Pařízek Vojtěch</t>
  </si>
  <si>
    <t>20.12.2000</t>
  </si>
  <si>
    <t>Dunder Ondřej</t>
  </si>
  <si>
    <t>18.08.1998</t>
  </si>
  <si>
    <t>Slovák Kilián</t>
  </si>
  <si>
    <t>26.02.2000</t>
  </si>
  <si>
    <t>Daňhel Lukáš</t>
  </si>
  <si>
    <t>22.09.1997</t>
  </si>
  <si>
    <t>Chytrý Lukáš</t>
  </si>
  <si>
    <t>22.11.1995</t>
  </si>
  <si>
    <t>Boučková Anna</t>
  </si>
  <si>
    <t>11.03.1995</t>
  </si>
  <si>
    <t>Kopecká Eva</t>
  </si>
  <si>
    <t>10.11.1996</t>
  </si>
  <si>
    <t>Kostelecký Daniel</t>
  </si>
  <si>
    <t>20.03.1998</t>
  </si>
  <si>
    <t>Porteš Pavel</t>
  </si>
  <si>
    <t>03.12.1998</t>
  </si>
  <si>
    <t>Vávra Aleš</t>
  </si>
  <si>
    <t>03.07.1998</t>
  </si>
  <si>
    <t>Skála Daniel</t>
  </si>
  <si>
    <t>Slavoj Vyšehrad</t>
  </si>
  <si>
    <t>16.02.1996</t>
  </si>
  <si>
    <t>Chmel Kristián</t>
  </si>
  <si>
    <t>13.09.1994</t>
  </si>
  <si>
    <t>Rous Daniel</t>
  </si>
  <si>
    <t>06.08.1996</t>
  </si>
  <si>
    <t>Šebo Igor</t>
  </si>
  <si>
    <t>14.09.1993</t>
  </si>
  <si>
    <t>Hollan Martin</t>
  </si>
  <si>
    <t>Strnad Jakub</t>
  </si>
  <si>
    <t>18.11.1995</t>
  </si>
  <si>
    <t>Kubitová Alžběta</t>
  </si>
  <si>
    <t>ŠK Praha-Smíchov</t>
  </si>
  <si>
    <t>31.10.1993</t>
  </si>
  <si>
    <t>Staněk Ondřej</t>
  </si>
  <si>
    <t>14.01.2001</t>
  </si>
  <si>
    <t>Korsa Jiří</t>
  </si>
  <si>
    <t>06.08.1998</t>
  </si>
  <si>
    <t>Macková Veronika</t>
  </si>
  <si>
    <t>01.04.1998</t>
  </si>
  <si>
    <t>Špinka Karel</t>
  </si>
  <si>
    <t>Hobbycentrum Praha 4</t>
  </si>
  <si>
    <t>Vo Hong Quan</t>
  </si>
  <si>
    <t>Gymnázium Voďňaská</t>
  </si>
  <si>
    <t>Běchovice</t>
  </si>
  <si>
    <t>Sviderski Marek</t>
  </si>
  <si>
    <t>Pham Thi Erika</t>
  </si>
  <si>
    <t>ŠK Mlejn</t>
  </si>
  <si>
    <t>ZŠ Dlouhý lán</t>
  </si>
  <si>
    <t>ZŠ Mikoláše Alše</t>
  </si>
  <si>
    <t>PP14</t>
  </si>
  <si>
    <t/>
  </si>
  <si>
    <t>26.07.2002</t>
  </si>
  <si>
    <t>25.01.2002</t>
  </si>
  <si>
    <t>Brož Mikuláš</t>
  </si>
  <si>
    <t>27.02.2002</t>
  </si>
  <si>
    <t>Jedlička Jakub</t>
  </si>
  <si>
    <t>05.11.2002</t>
  </si>
  <si>
    <t>Sochor Adam</t>
  </si>
  <si>
    <t>21.05.2002</t>
  </si>
  <si>
    <t>Solil Jan</t>
  </si>
  <si>
    <t>04.05.2001</t>
  </si>
  <si>
    <t>Srb Bartoloměj</t>
  </si>
  <si>
    <t>31.03.2002</t>
  </si>
  <si>
    <t>ŠK Sokol Vyšehrad</t>
  </si>
  <si>
    <t>Brummel Maxim</t>
  </si>
  <si>
    <t>16.06.2003</t>
  </si>
  <si>
    <t>Král Tadeáš</t>
  </si>
  <si>
    <t>TJ Pankrác</t>
  </si>
  <si>
    <t>29.05.2003</t>
  </si>
  <si>
    <t>Špachta Vítek</t>
  </si>
  <si>
    <t>28.12.2004</t>
  </si>
  <si>
    <t>Bělohradský Miloš</t>
  </si>
  <si>
    <t>07.10.2004</t>
  </si>
  <si>
    <t>Mach Vojtěch</t>
  </si>
  <si>
    <t>22.02.2003</t>
  </si>
  <si>
    <t>Bělohradský Jan</t>
  </si>
  <si>
    <t>Kunc Jan</t>
  </si>
  <si>
    <t>02.07.1999</t>
  </si>
  <si>
    <t>Beneš Marek</t>
  </si>
  <si>
    <t>04.07.2000</t>
  </si>
  <si>
    <t>Špachta Max</t>
  </si>
  <si>
    <t>11.08.2000</t>
  </si>
  <si>
    <t>Bušek Jan Jakub</t>
  </si>
  <si>
    <t>21.10.1999</t>
  </si>
  <si>
    <t>Mykiska Vojtěch</t>
  </si>
  <si>
    <t>25.09.1997</t>
  </si>
  <si>
    <t>Sekhniashvile Natia</t>
  </si>
  <si>
    <t>03.10.1995</t>
  </si>
  <si>
    <t>PP10</t>
  </si>
  <si>
    <t>PP12</t>
  </si>
  <si>
    <t>Postupy do mistrovství Čech:</t>
  </si>
  <si>
    <t>hráči označení PP10</t>
  </si>
  <si>
    <t>Počet dalších postupujících:</t>
  </si>
  <si>
    <t>Přímé postupy</t>
  </si>
  <si>
    <t>Dívky:</t>
  </si>
  <si>
    <t>Postupy na Mistrovství Čech 2012</t>
  </si>
  <si>
    <t>(Hrdoňov, 20.-27.10.2012 H12, 14, 16, Hrdoňov 16.-18.11.2012 H8, H10)</t>
  </si>
  <si>
    <t>Tabulka - Přímé postupy z Mistrovství Čech 2011</t>
  </si>
  <si>
    <t>(Harrachov 22.-29.10.2011 H12, 14, 16, Harrachov 4.-6-11.2011 H8, 10)</t>
  </si>
  <si>
    <t xml:space="preserve"> kat. 16</t>
  </si>
  <si>
    <t>kat. 14</t>
  </si>
  <si>
    <t>kat. 12</t>
  </si>
  <si>
    <t>kat. 10</t>
  </si>
  <si>
    <t>Jmenovitě</t>
  </si>
  <si>
    <t>Čáp Adam</t>
  </si>
  <si>
    <t>Kožúšek Daniel</t>
  </si>
  <si>
    <t>Rýdl Jiří</t>
  </si>
  <si>
    <t>Szücs Matyáš</t>
  </si>
  <si>
    <t>Eret Matouš</t>
  </si>
  <si>
    <t>Sýkora Tomáš</t>
  </si>
  <si>
    <t>Toman Ondřej</t>
  </si>
  <si>
    <t>Vykouk Jan</t>
  </si>
  <si>
    <t>Žejdlík Erik</t>
  </si>
  <si>
    <t>Wagner Vojtěch</t>
  </si>
  <si>
    <t>Ludvík Tomáš</t>
  </si>
  <si>
    <t>Polanský Adam Luboš</t>
  </si>
  <si>
    <t>Bodický Michal</t>
  </si>
  <si>
    <t>Cach Jakub</t>
  </si>
  <si>
    <t>Škrabánek Matěj</t>
  </si>
  <si>
    <t>Kalužný Matyáš</t>
  </si>
  <si>
    <t>Kořínek Vojtěch</t>
  </si>
  <si>
    <t>Pavlíček Lukáš</t>
  </si>
  <si>
    <t>Petr Jan</t>
  </si>
  <si>
    <t>Nový Filip</t>
  </si>
  <si>
    <t>Miesbauer Jan</t>
  </si>
  <si>
    <t>Skýpala Ondřej</t>
  </si>
  <si>
    <t>Pajerský Michal</t>
  </si>
  <si>
    <t>Kadlec Daniel</t>
  </si>
  <si>
    <t>Filip Vojtěch</t>
  </si>
  <si>
    <t>Liška Jiří</t>
  </si>
  <si>
    <t>Zeman Matyáš</t>
  </si>
  <si>
    <t>Janouch Jáchym Štěpán</t>
  </si>
  <si>
    <t>Fürbacher Milan</t>
  </si>
  <si>
    <t>Pastrnek Michal</t>
  </si>
  <si>
    <t>Jiroušek Šimon</t>
  </si>
  <si>
    <t>Gregor Jiří</t>
  </si>
  <si>
    <t>Brejník Gustav</t>
  </si>
  <si>
    <t>Havelka Jonáš</t>
  </si>
  <si>
    <t>Handl Petr</t>
  </si>
  <si>
    <t>Pavelka Hubert Jan</t>
  </si>
  <si>
    <t>Vojta Jakub</t>
  </si>
  <si>
    <t>Tabulka - Přímé postupy z Mistrovství ČR 2012</t>
  </si>
  <si>
    <t>(Kouty nad Desnou 10.-17.3.2012 H10,12,14,16, Malenovice 12.-13.5.2012 H8)</t>
  </si>
  <si>
    <t>kategorie</t>
  </si>
  <si>
    <t>H16</t>
  </si>
  <si>
    <t>H14</t>
  </si>
  <si>
    <t>H12</t>
  </si>
  <si>
    <t>H10</t>
  </si>
  <si>
    <t>počet účastníků</t>
  </si>
  <si>
    <t>kontrolní součet</t>
  </si>
  <si>
    <t>Přímé postupy z MČ 11</t>
  </si>
  <si>
    <t>Přímé postupy MČR 12</t>
  </si>
  <si>
    <t>Krajští přeborníci kategorie</t>
  </si>
  <si>
    <t>Divoké karty pořadatele</t>
  </si>
  <si>
    <t>Divoké karty KM ŠSČR</t>
  </si>
  <si>
    <t>Krajští přeborníci H10</t>
  </si>
  <si>
    <t>Medailisté z MČR H8</t>
  </si>
  <si>
    <t>Další postupová místa</t>
  </si>
  <si>
    <t>počet registrované</t>
  </si>
  <si>
    <t>kat. 16</t>
  </si>
  <si>
    <t>kat.14</t>
  </si>
  <si>
    <t>suma</t>
  </si>
  <si>
    <t>mládeže v krajích</t>
  </si>
  <si>
    <t>97, 98</t>
  </si>
  <si>
    <t>99, 00</t>
  </si>
  <si>
    <t>01, 02</t>
  </si>
  <si>
    <t>03 a ml.</t>
  </si>
  <si>
    <t>Jihočeský</t>
  </si>
  <si>
    <t>Karlovarský</t>
  </si>
  <si>
    <t>Královéhradecký</t>
  </si>
  <si>
    <t>Pardubický</t>
  </si>
  <si>
    <t>Praha</t>
  </si>
  <si>
    <t>Liberecký</t>
  </si>
  <si>
    <t>Plzeňský</t>
  </si>
  <si>
    <t>Středočeský</t>
  </si>
  <si>
    <t>Ústecký</t>
  </si>
  <si>
    <t>celkem</t>
  </si>
  <si>
    <t>Výpočet dalších postupových</t>
  </si>
  <si>
    <t>míst z krajů</t>
  </si>
  <si>
    <t>koeficient</t>
  </si>
  <si>
    <t>zaokrouhleno</t>
  </si>
  <si>
    <t>další postupová místa</t>
  </si>
  <si>
    <t>mezisoučet</t>
  </si>
  <si>
    <t>počet hráčů / 1 postup. místo</t>
  </si>
  <si>
    <t xml:space="preserve"> </t>
  </si>
  <si>
    <t>Počty postupujících na MČ</t>
  </si>
  <si>
    <t>označené PPD</t>
  </si>
  <si>
    <t>PPD</t>
  </si>
  <si>
    <t>hráči označení PP12</t>
  </si>
  <si>
    <t>hráči označení PP14</t>
  </si>
  <si>
    <t>hráči označení PP16</t>
  </si>
  <si>
    <t>hráči s ELOF 2050+</t>
  </si>
  <si>
    <t xml:space="preserve">Postupuje 6 nejvýše umístěných hráčů, pokud nejméně 4 z nich budou mít ELO 1850+. </t>
  </si>
  <si>
    <t>Případně další hráči s potřebným ELO.</t>
  </si>
  <si>
    <t>Postupy do finále Prahy H18+H20:</t>
  </si>
  <si>
    <t>ZŠ Lupáčova</t>
  </si>
  <si>
    <t>Sokol Praha-Nebušice</t>
  </si>
  <si>
    <t>Koubová Marie Anna</t>
  </si>
  <si>
    <t>Hruban Oliver</t>
  </si>
  <si>
    <t>Slavoj Čáslav</t>
  </si>
  <si>
    <t>18.03.2005</t>
  </si>
  <si>
    <t>mimo soutěž</t>
  </si>
  <si>
    <t>Bejšáková Karolína</t>
  </si>
  <si>
    <t>01.01.2004</t>
  </si>
  <si>
    <t>Baranov Jurij</t>
  </si>
  <si>
    <t>11.02.2003</t>
  </si>
  <si>
    <t>Sokol Adam</t>
  </si>
  <si>
    <t>10.11.2004</t>
  </si>
  <si>
    <t>Kubeš Martin</t>
  </si>
  <si>
    <t>17.02.2004</t>
  </si>
  <si>
    <t>započítané tři nejlepší výsledky</t>
  </si>
  <si>
    <t>Sekhniashvili Luka</t>
  </si>
  <si>
    <t>Viktoria Žižkov</t>
  </si>
  <si>
    <t>ŠK PORG Praha</t>
  </si>
  <si>
    <t>ZŠ Slovenská</t>
  </si>
  <si>
    <t>Holina Martin</t>
  </si>
  <si>
    <t>21.05.2001</t>
  </si>
  <si>
    <t>SK Oaza Praha</t>
  </si>
  <si>
    <t>ŠK Porg Praha</t>
  </si>
  <si>
    <t>TJ Bohemians Praha</t>
  </si>
  <si>
    <t>Teiml Albert</t>
  </si>
  <si>
    <t>30.05.1999</t>
  </si>
  <si>
    <t>ZŠ Jeremenkova</t>
  </si>
  <si>
    <t>Dobiáš Daniel</t>
  </si>
  <si>
    <t>33.</t>
  </si>
  <si>
    <t>PP16</t>
  </si>
  <si>
    <t>poř.</t>
  </si>
  <si>
    <t>Jméno</t>
  </si>
  <si>
    <t>elo</t>
  </si>
  <si>
    <t>klub</t>
  </si>
  <si>
    <t>dat. Nar.</t>
  </si>
  <si>
    <t>body</t>
  </si>
  <si>
    <t>bh</t>
  </si>
  <si>
    <t>postupy</t>
  </si>
  <si>
    <t>Kat.</t>
  </si>
  <si>
    <t>H 18</t>
  </si>
  <si>
    <t>2.</t>
  </si>
  <si>
    <t>3.</t>
  </si>
  <si>
    <t>H 16</t>
  </si>
  <si>
    <t>4.</t>
  </si>
  <si>
    <t>5.</t>
  </si>
  <si>
    <t>6.</t>
  </si>
  <si>
    <t>7.</t>
  </si>
  <si>
    <t>8.</t>
  </si>
  <si>
    <t>P16</t>
  </si>
  <si>
    <t>9.</t>
  </si>
  <si>
    <t>10.</t>
  </si>
  <si>
    <t>11.</t>
  </si>
  <si>
    <t>12.</t>
  </si>
  <si>
    <t>D</t>
  </si>
  <si>
    <t>D 20</t>
  </si>
  <si>
    <t>13.</t>
  </si>
  <si>
    <t>14.</t>
  </si>
  <si>
    <t>H 20</t>
  </si>
  <si>
    <t>15.</t>
  </si>
  <si>
    <t>16.</t>
  </si>
  <si>
    <t>D 16</t>
  </si>
  <si>
    <t>17.</t>
  </si>
  <si>
    <t>18.</t>
  </si>
  <si>
    <t>D 18</t>
  </si>
  <si>
    <t>19.</t>
  </si>
  <si>
    <t>20.</t>
  </si>
  <si>
    <t>21.</t>
  </si>
  <si>
    <t>22.</t>
  </si>
  <si>
    <t>23.</t>
  </si>
  <si>
    <t>24.</t>
  </si>
  <si>
    <t>25.</t>
  </si>
  <si>
    <t>26.</t>
  </si>
  <si>
    <t>SK OAZA Praha</t>
  </si>
  <si>
    <t>03.11.1997</t>
  </si>
  <si>
    <t>27.</t>
  </si>
  <si>
    <t>28.</t>
  </si>
  <si>
    <t>29.</t>
  </si>
  <si>
    <t>32.</t>
  </si>
  <si>
    <t>Zeman Jiří</t>
  </si>
  <si>
    <t>Sokol Vyšehrad</t>
  </si>
  <si>
    <t>Lieskovský Juraj</t>
  </si>
  <si>
    <t>34.</t>
  </si>
  <si>
    <t>35.</t>
  </si>
  <si>
    <t>3.et</t>
  </si>
  <si>
    <t>1.</t>
  </si>
  <si>
    <t>P14</t>
  </si>
  <si>
    <t>30.</t>
  </si>
  <si>
    <t>31.</t>
  </si>
  <si>
    <t>P12</t>
  </si>
  <si>
    <t>P10</t>
  </si>
  <si>
    <t>Kobylisy</t>
  </si>
  <si>
    <t>Přebor Prahy HD10-HD20 pro rok 2011/12</t>
  </si>
  <si>
    <t>Postupy: všechny dívky (D), přímo postupující (PP), přeborníci a další podle klíče KM (P).</t>
  </si>
  <si>
    <t>Kategorie H18 a H20 postupují do finále Prahy, které se hraje současně s přeborem Prahy mužů.</t>
  </si>
  <si>
    <t>Konečné pořadí se započítanými turnaji:</t>
  </si>
  <si>
    <t>označení P</t>
  </si>
  <si>
    <t>Postup do III.et</t>
  </si>
  <si>
    <t>b</t>
  </si>
  <si>
    <t>Přímo postupující</t>
  </si>
  <si>
    <t>Postupující z přeboru</t>
  </si>
  <si>
    <t>Přehled hráčů PŠS postupujících do Mistrovství Čech 2012 (podzim 2012)</t>
  </si>
  <si>
    <t>Postupující do III.etapy přeboru Prahy (finále H18 a H20)</t>
  </si>
  <si>
    <t>Po 4.turnaji: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</si>
</sst>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&quot;. turnaj&quot;"/>
    <numFmt numFmtId="166" formatCode="0.0;[Red]0.0"/>
    <numFmt numFmtId="167" formatCode="#,##0.0;[Red]#,##0.0"/>
    <numFmt numFmtId="168" formatCode="0;[Red]0"/>
    <numFmt numFmtId="169" formatCode="#,##0&quot;.&quot;"/>
    <numFmt numFmtId="170" formatCode="#,##0.0"/>
    <numFmt numFmtId="171" formatCode="d/m"/>
    <numFmt numFmtId="172" formatCode="0.00;[Red]0.00"/>
    <numFmt numFmtId="173" formatCode="#,##0&quot;. max&quot;"/>
    <numFmt numFmtId="174" formatCode="0.000000"/>
    <numFmt numFmtId="175" formatCode="[$-405]d\.\ mmmm\ yyyy"/>
    <numFmt numFmtId="176" formatCode="dd/mm/yyyy"/>
    <numFmt numFmtId="177" formatCode="0.E+00"/>
    <numFmt numFmtId="178" formatCode="0.000"/>
  </numFmts>
  <fonts count="77">
    <font>
      <sz val="10"/>
      <name val="Arial CE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b/>
      <sz val="9"/>
      <color indexed="10"/>
      <name val="Arial CE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 CE"/>
      <family val="0"/>
    </font>
    <font>
      <b/>
      <sz val="8"/>
      <color indexed="10"/>
      <name val="Arial"/>
      <family val="2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i/>
      <u val="single"/>
      <sz val="12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"/>
      <family val="1"/>
    </font>
    <font>
      <sz val="10"/>
      <color indexed="10"/>
      <name val="Times New Roman CE"/>
      <family val="1"/>
    </font>
    <font>
      <i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Arial CE"/>
      <family val="0"/>
    </font>
    <font>
      <sz val="9"/>
      <color indexed="10"/>
      <name val="Arial"/>
      <family val="2"/>
    </font>
    <font>
      <sz val="9"/>
      <name val="Arial CE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 CE"/>
      <family val="0"/>
    </font>
    <font>
      <i/>
      <sz val="10"/>
      <color indexed="8"/>
      <name val="Arial CE"/>
      <family val="0"/>
    </font>
    <font>
      <i/>
      <sz val="10"/>
      <name val="Arial CE"/>
      <family val="0"/>
    </font>
    <font>
      <i/>
      <sz val="9"/>
      <color indexed="8"/>
      <name val="Arial CE"/>
      <family val="0"/>
    </font>
    <font>
      <i/>
      <sz val="9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 CE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ck"/>
      <top style="thin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n">
        <color indexed="8"/>
      </top>
      <bottom style="thin">
        <color indexed="8"/>
      </bottom>
    </border>
    <border>
      <left style="thin"/>
      <right style="thick"/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560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vertical="center"/>
    </xf>
    <xf numFmtId="1" fontId="1" fillId="24" borderId="11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vertical="center"/>
    </xf>
    <xf numFmtId="1" fontId="1" fillId="24" borderId="15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 vertical="center"/>
    </xf>
    <xf numFmtId="166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" fontId="1" fillId="24" borderId="18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6" fontId="2" fillId="0" borderId="19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/>
    </xf>
    <xf numFmtId="170" fontId="2" fillId="0" borderId="16" xfId="0" applyNumberFormat="1" applyFont="1" applyFill="1" applyBorder="1" applyAlignment="1">
      <alignment horizontal="center"/>
    </xf>
    <xf numFmtId="170" fontId="2" fillId="0" borderId="17" xfId="0" applyNumberFormat="1" applyFont="1" applyFill="1" applyBorder="1" applyAlignment="1">
      <alignment horizontal="center"/>
    </xf>
    <xf numFmtId="170" fontId="0" fillId="0" borderId="16" xfId="0" applyNumberFormat="1" applyFont="1" applyFill="1" applyBorder="1" applyAlignment="1">
      <alignment horizontal="center"/>
    </xf>
    <xf numFmtId="170" fontId="2" fillId="0" borderId="20" xfId="0" applyNumberFormat="1" applyFont="1" applyFill="1" applyBorder="1" applyAlignment="1">
      <alignment horizontal="center"/>
    </xf>
    <xf numFmtId="170" fontId="2" fillId="0" borderId="21" xfId="0" applyNumberFormat="1" applyFont="1" applyFill="1" applyBorder="1" applyAlignment="1">
      <alignment horizontal="center"/>
    </xf>
    <xf numFmtId="166" fontId="0" fillId="0" borderId="22" xfId="0" applyNumberFormat="1" applyBorder="1" applyAlignment="1">
      <alignment vertical="center"/>
    </xf>
    <xf numFmtId="170" fontId="2" fillId="0" borderId="23" xfId="0" applyNumberFormat="1" applyFont="1" applyFill="1" applyBorder="1" applyAlignment="1">
      <alignment horizontal="center"/>
    </xf>
    <xf numFmtId="170" fontId="2" fillId="0" borderId="17" xfId="0" applyNumberFormat="1" applyFont="1" applyFill="1" applyBorder="1" applyAlignment="1">
      <alignment horizontal="center" vertical="center"/>
    </xf>
    <xf numFmtId="170" fontId="0" fillId="0" borderId="16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170" fontId="2" fillId="0" borderId="0" xfId="0" applyNumberFormat="1" applyFont="1" applyFill="1" applyAlignment="1">
      <alignment/>
    </xf>
    <xf numFmtId="164" fontId="7" fillId="17" borderId="24" xfId="0" applyNumberFormat="1" applyFont="1" applyFill="1" applyBorder="1" applyAlignment="1">
      <alignment horizontal="center" vertical="center"/>
    </xf>
    <xf numFmtId="164" fontId="7" fillId="17" borderId="18" xfId="0" applyNumberFormat="1" applyFont="1" applyFill="1" applyBorder="1" applyAlignment="1">
      <alignment horizontal="center" vertical="center"/>
    </xf>
    <xf numFmtId="170" fontId="2" fillId="0" borderId="24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164" fontId="5" fillId="17" borderId="25" xfId="0" applyNumberFormat="1" applyFont="1" applyFill="1" applyBorder="1" applyAlignment="1">
      <alignment horizontal="center"/>
    </xf>
    <xf numFmtId="164" fontId="5" fillId="17" borderId="11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5" fillId="0" borderId="24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left" vertical="center"/>
    </xf>
    <xf numFmtId="166" fontId="0" fillId="0" borderId="14" xfId="0" applyNumberFormat="1" applyBorder="1" applyAlignment="1">
      <alignment horizontal="left" vertical="center"/>
    </xf>
    <xf numFmtId="166" fontId="0" fillId="0" borderId="22" xfId="0" applyNumberFormat="1" applyBorder="1" applyAlignment="1">
      <alignment horizontal="left" vertical="center"/>
    </xf>
    <xf numFmtId="170" fontId="2" fillId="0" borderId="12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0" fontId="2" fillId="0" borderId="0" xfId="0" applyFont="1" applyFill="1" applyAlignment="1">
      <alignment/>
    </xf>
    <xf numFmtId="170" fontId="6" fillId="0" borderId="24" xfId="0" applyNumberFormat="1" applyFont="1" applyFill="1" applyBorder="1" applyAlignment="1">
      <alignment horizontal="center" vertical="center"/>
    </xf>
    <xf numFmtId="170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0" fontId="6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169" fontId="0" fillId="0" borderId="28" xfId="0" applyNumberFormat="1" applyBorder="1" applyAlignment="1">
      <alignment horizontal="center"/>
    </xf>
    <xf numFmtId="169" fontId="0" fillId="7" borderId="29" xfId="0" applyNumberFormat="1" applyFill="1" applyBorder="1" applyAlignment="1">
      <alignment horizontal="center"/>
    </xf>
    <xf numFmtId="166" fontId="8" fillId="7" borderId="30" xfId="0" applyNumberFormat="1" applyFont="1" applyFill="1" applyBorder="1" applyAlignment="1">
      <alignment vertical="center"/>
    </xf>
    <xf numFmtId="166" fontId="8" fillId="7" borderId="30" xfId="0" applyNumberFormat="1" applyFont="1" applyFill="1" applyBorder="1" applyAlignment="1">
      <alignment horizontal="left" vertical="center"/>
    </xf>
    <xf numFmtId="0" fontId="8" fillId="7" borderId="31" xfId="0" applyNumberFormat="1" applyFont="1" applyFill="1" applyBorder="1" applyAlignment="1">
      <alignment horizontal="center" vertical="center"/>
    </xf>
    <xf numFmtId="164" fontId="5" fillId="17" borderId="28" xfId="0" applyNumberFormat="1" applyFont="1" applyFill="1" applyBorder="1" applyAlignment="1">
      <alignment horizontal="center"/>
    </xf>
    <xf numFmtId="164" fontId="5" fillId="17" borderId="32" xfId="0" applyNumberFormat="1" applyFont="1" applyFill="1" applyBorder="1" applyAlignment="1">
      <alignment horizontal="center"/>
    </xf>
    <xf numFmtId="164" fontId="0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70" fontId="9" fillId="7" borderId="35" xfId="0" applyNumberFormat="1" applyFont="1" applyFill="1" applyBorder="1" applyAlignment="1">
      <alignment horizontal="center"/>
    </xf>
    <xf numFmtId="170" fontId="9" fillId="7" borderId="31" xfId="0" applyNumberFormat="1" applyFont="1" applyFill="1" applyBorder="1" applyAlignment="1">
      <alignment horizontal="center"/>
    </xf>
    <xf numFmtId="1" fontId="9" fillId="7" borderId="31" xfId="0" applyNumberFormat="1" applyFont="1" applyFill="1" applyBorder="1" applyAlignment="1">
      <alignment horizontal="center"/>
    </xf>
    <xf numFmtId="170" fontId="9" fillId="7" borderId="36" xfId="0" applyNumberFormat="1" applyFont="1" applyFill="1" applyBorder="1" applyAlignment="1">
      <alignment horizontal="center"/>
    </xf>
    <xf numFmtId="164" fontId="8" fillId="7" borderId="35" xfId="0" applyNumberFormat="1" applyFont="1" applyFill="1" applyBorder="1" applyAlignment="1">
      <alignment horizontal="center" vertical="center"/>
    </xf>
    <xf numFmtId="164" fontId="9" fillId="7" borderId="36" xfId="0" applyNumberFormat="1" applyFont="1" applyFill="1" applyBorder="1" applyAlignment="1">
      <alignment horizontal="center" vertical="center"/>
    </xf>
    <xf numFmtId="166" fontId="9" fillId="7" borderId="35" xfId="0" applyNumberFormat="1" applyFont="1" applyFill="1" applyBorder="1" applyAlignment="1">
      <alignment horizontal="center" vertical="center"/>
    </xf>
    <xf numFmtId="166" fontId="9" fillId="7" borderId="36" xfId="0" applyNumberFormat="1" applyFont="1" applyFill="1" applyBorder="1" applyAlignment="1">
      <alignment horizontal="center" vertical="center"/>
    </xf>
    <xf numFmtId="166" fontId="8" fillId="7" borderId="35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166" fontId="0" fillId="0" borderId="37" xfId="0" applyNumberFormat="1" applyBorder="1" applyAlignment="1">
      <alignment horizontal="left" vertical="center"/>
    </xf>
    <xf numFmtId="166" fontId="0" fillId="0" borderId="38" xfId="0" applyNumberFormat="1" applyBorder="1" applyAlignment="1">
      <alignment horizontal="left" vertical="center"/>
    </xf>
    <xf numFmtId="166" fontId="0" fillId="0" borderId="39" xfId="0" applyNumberFormat="1" applyBorder="1" applyAlignment="1">
      <alignment horizontal="left" vertical="center"/>
    </xf>
    <xf numFmtId="0" fontId="3" fillId="0" borderId="0" xfId="0" applyFont="1" applyAlignment="1">
      <alignment vertical="top"/>
    </xf>
    <xf numFmtId="0" fontId="13" fillId="0" borderId="40" xfId="0" applyFont="1" applyBorder="1" applyAlignment="1">
      <alignment horizontal="left" vertical="center" indent="1"/>
    </xf>
    <xf numFmtId="166" fontId="0" fillId="0" borderId="14" xfId="0" applyNumberFormat="1" applyFont="1" applyFill="1" applyBorder="1" applyAlignment="1">
      <alignment horizontal="left" vertical="center" indent="1"/>
    </xf>
    <xf numFmtId="176" fontId="0" fillId="0" borderId="37" xfId="0" applyNumberFormat="1" applyFont="1" applyFill="1" applyBorder="1" applyAlignment="1">
      <alignment horizontal="left" vertical="center" indent="1"/>
    </xf>
    <xf numFmtId="176" fontId="0" fillId="0" borderId="37" xfId="0" applyNumberFormat="1" applyFont="1" applyBorder="1" applyAlignment="1">
      <alignment horizontal="left" vertical="center" indent="1"/>
    </xf>
    <xf numFmtId="0" fontId="0" fillId="0" borderId="17" xfId="0" applyNumberFormat="1" applyFont="1" applyBorder="1" applyAlignment="1">
      <alignment horizontal="left" vertical="center" indent="1"/>
    </xf>
    <xf numFmtId="166" fontId="0" fillId="0" borderId="41" xfId="0" applyNumberFormat="1" applyFont="1" applyFill="1" applyBorder="1" applyAlignment="1">
      <alignment horizontal="left" vertical="center" indent="1"/>
    </xf>
    <xf numFmtId="176" fontId="0" fillId="0" borderId="42" xfId="0" applyNumberFormat="1" applyFont="1" applyBorder="1" applyAlignment="1">
      <alignment horizontal="left" vertical="center" indent="1"/>
    </xf>
    <xf numFmtId="0" fontId="0" fillId="0" borderId="34" xfId="0" applyNumberFormat="1" applyFont="1" applyBorder="1" applyAlignment="1">
      <alignment horizontal="left" vertical="center" indent="1"/>
    </xf>
    <xf numFmtId="1" fontId="13" fillId="0" borderId="40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6" fontId="0" fillId="0" borderId="40" xfId="0" applyNumberFormat="1" applyFont="1" applyFill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1" fontId="0" fillId="0" borderId="40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left" vertical="center" indent="1"/>
    </xf>
    <xf numFmtId="166" fontId="0" fillId="0" borderId="37" xfId="0" applyNumberFormat="1" applyFont="1" applyFill="1" applyBorder="1" applyAlignment="1">
      <alignment horizontal="left" vertical="center" indent="1"/>
    </xf>
    <xf numFmtId="176" fontId="0" fillId="0" borderId="17" xfId="0" applyNumberFormat="1" applyFont="1" applyFill="1" applyBorder="1" applyAlignment="1">
      <alignment horizontal="left" vertical="center" indent="1"/>
    </xf>
    <xf numFmtId="166" fontId="0" fillId="0" borderId="14" xfId="0" applyNumberFormat="1" applyFont="1" applyFill="1" applyBorder="1" applyAlignment="1">
      <alignment horizontal="left" vertical="center"/>
    </xf>
    <xf numFmtId="164" fontId="5" fillId="17" borderId="25" xfId="0" applyNumberFormat="1" applyFont="1" applyFill="1" applyBorder="1" applyAlignment="1">
      <alignment horizontal="center" vertical="center"/>
    </xf>
    <xf numFmtId="164" fontId="5" fillId="17" borderId="11" xfId="0" applyNumberFormat="1" applyFont="1" applyFill="1" applyBorder="1" applyAlignment="1">
      <alignment horizontal="center" vertical="center"/>
    </xf>
    <xf numFmtId="1" fontId="1" fillId="24" borderId="11" xfId="0" applyNumberFormat="1" applyFont="1" applyFill="1" applyBorder="1" applyAlignment="1">
      <alignment horizontal="center" vertical="center"/>
    </xf>
    <xf numFmtId="1" fontId="1" fillId="24" borderId="15" xfId="0" applyNumberFormat="1" applyFont="1" applyFill="1" applyBorder="1" applyAlignment="1">
      <alignment horizontal="center" vertical="center"/>
    </xf>
    <xf numFmtId="1" fontId="15" fillId="24" borderId="15" xfId="0" applyNumberFormat="1" applyFont="1" applyFill="1" applyBorder="1" applyAlignment="1">
      <alignment horizontal="center" vertical="center"/>
    </xf>
    <xf numFmtId="176" fontId="0" fillId="0" borderId="37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/>
    </xf>
    <xf numFmtId="166" fontId="0" fillId="0" borderId="41" xfId="0" applyNumberFormat="1" applyFont="1" applyFill="1" applyBorder="1" applyAlignment="1">
      <alignment horizontal="left" vertical="center"/>
    </xf>
    <xf numFmtId="176" fontId="0" fillId="0" borderId="42" xfId="0" applyNumberFormat="1" applyFont="1" applyBorder="1" applyAlignment="1">
      <alignment horizontal="left" vertical="center"/>
    </xf>
    <xf numFmtId="0" fontId="0" fillId="0" borderId="34" xfId="0" applyNumberFormat="1" applyFont="1" applyBorder="1" applyAlignment="1">
      <alignment horizontal="left" vertical="center"/>
    </xf>
    <xf numFmtId="164" fontId="5" fillId="17" borderId="28" xfId="0" applyNumberFormat="1" applyFont="1" applyFill="1" applyBorder="1" applyAlignment="1">
      <alignment horizontal="center" vertical="center"/>
    </xf>
    <xf numFmtId="164" fontId="5" fillId="17" borderId="32" xfId="0" applyNumberFormat="1" applyFont="1" applyFill="1" applyBorder="1" applyAlignment="1">
      <alignment horizontal="center" vertical="center"/>
    </xf>
    <xf numFmtId="1" fontId="1" fillId="24" borderId="32" xfId="0" applyNumberFormat="1" applyFont="1" applyFill="1" applyBorder="1" applyAlignment="1">
      <alignment horizontal="center" vertical="center"/>
    </xf>
    <xf numFmtId="176" fontId="0" fillId="0" borderId="37" xfId="0" applyNumberFormat="1" applyFont="1" applyFill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164" fontId="13" fillId="0" borderId="43" xfId="0" applyNumberFormat="1" applyFont="1" applyBorder="1" applyAlignment="1">
      <alignment horizontal="center" vertical="center"/>
    </xf>
    <xf numFmtId="164" fontId="13" fillId="0" borderId="44" xfId="0" applyNumberFormat="1" applyFont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left" vertical="center" indent="1"/>
    </xf>
    <xf numFmtId="1" fontId="2" fillId="0" borderId="14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left" vertical="center" indent="1"/>
    </xf>
    <xf numFmtId="176" fontId="2" fillId="0" borderId="17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176" fontId="13" fillId="0" borderId="40" xfId="0" applyNumberFormat="1" applyFont="1" applyBorder="1" applyAlignment="1">
      <alignment horizontal="center" vertical="center"/>
    </xf>
    <xf numFmtId="166" fontId="2" fillId="0" borderId="40" xfId="0" applyNumberFormat="1" applyFont="1" applyFill="1" applyBorder="1" applyAlignment="1">
      <alignment horizontal="left" vertical="center" indent="1"/>
    </xf>
    <xf numFmtId="1" fontId="2" fillId="0" borderId="4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left" vertical="center" indent="1"/>
    </xf>
    <xf numFmtId="0" fontId="13" fillId="0" borderId="37" xfId="0" applyFont="1" applyBorder="1" applyAlignment="1">
      <alignment horizontal="left" vertical="center" indent="1"/>
    </xf>
    <xf numFmtId="176" fontId="2" fillId="0" borderId="40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176" fontId="0" fillId="0" borderId="17" xfId="0" applyNumberFormat="1" applyFont="1" applyBorder="1" applyAlignment="1">
      <alignment horizontal="left" vertical="center" indent="1"/>
    </xf>
    <xf numFmtId="164" fontId="0" fillId="0" borderId="45" xfId="0" applyNumberFormat="1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34" xfId="0" applyFont="1" applyFill="1" applyBorder="1" applyAlignment="1">
      <alignment/>
    </xf>
    <xf numFmtId="0" fontId="49" fillId="0" borderId="33" xfId="0" applyFont="1" applyFill="1" applyBorder="1" applyAlignment="1">
      <alignment horizontal="center"/>
    </xf>
    <xf numFmtId="0" fontId="49" fillId="0" borderId="41" xfId="0" applyFont="1" applyFill="1" applyBorder="1" applyAlignment="1">
      <alignment horizontal="center"/>
    </xf>
    <xf numFmtId="0" fontId="49" fillId="0" borderId="42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8" fillId="0" borderId="21" xfId="0" applyFont="1" applyFill="1" applyBorder="1" applyAlignment="1">
      <alignment/>
    </xf>
    <xf numFmtId="0" fontId="52" fillId="0" borderId="23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0" fontId="49" fillId="0" borderId="49" xfId="0" applyFont="1" applyFill="1" applyBorder="1" applyAlignment="1">
      <alignment horizontal="center"/>
    </xf>
    <xf numFmtId="0" fontId="47" fillId="0" borderId="13" xfId="0" applyFont="1" applyFill="1" applyBorder="1" applyAlignment="1">
      <alignment/>
    </xf>
    <xf numFmtId="0" fontId="47" fillId="0" borderId="12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7" xfId="0" applyFont="1" applyFill="1" applyBorder="1" applyAlignment="1">
      <alignment/>
    </xf>
    <xf numFmtId="0" fontId="47" fillId="0" borderId="16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37" xfId="0" applyFont="1" applyFill="1" applyBorder="1" applyAlignment="1">
      <alignment horizontal="center"/>
    </xf>
    <xf numFmtId="0" fontId="47" fillId="0" borderId="20" xfId="0" applyFont="1" applyFill="1" applyBorder="1" applyAlignment="1">
      <alignment/>
    </xf>
    <xf numFmtId="0" fontId="47" fillId="0" borderId="19" xfId="0" applyFont="1" applyFill="1" applyBorder="1" applyAlignment="1">
      <alignment horizontal="center"/>
    </xf>
    <xf numFmtId="0" fontId="47" fillId="0" borderId="50" xfId="0" applyFont="1" applyFill="1" applyBorder="1" applyAlignment="1">
      <alignment horizontal="center"/>
    </xf>
    <xf numFmtId="0" fontId="47" fillId="0" borderId="51" xfId="0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44" fillId="0" borderId="52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47" fillId="0" borderId="25" xfId="0" applyFont="1" applyFill="1" applyBorder="1" applyAlignment="1">
      <alignment horizontal="center"/>
    </xf>
    <xf numFmtId="0" fontId="47" fillId="0" borderId="27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169" fontId="56" fillId="0" borderId="0" xfId="0" applyNumberFormat="1" applyFont="1" applyAlignment="1">
      <alignment/>
    </xf>
    <xf numFmtId="0" fontId="56" fillId="0" borderId="0" xfId="0" applyFont="1" applyAlignment="1">
      <alignment/>
    </xf>
    <xf numFmtId="164" fontId="56" fillId="0" borderId="0" xfId="0" applyNumberFormat="1" applyFont="1" applyAlignment="1">
      <alignment/>
    </xf>
    <xf numFmtId="170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Alignment="1">
      <alignment vertical="top"/>
    </xf>
    <xf numFmtId="0" fontId="57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164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14" xfId="0" applyFont="1" applyFill="1" applyBorder="1" applyAlignment="1">
      <alignment/>
    </xf>
    <xf numFmtId="0" fontId="41" fillId="0" borderId="14" xfId="0" applyFont="1" applyFill="1" applyBorder="1" applyAlignment="1">
      <alignment horizontal="center"/>
    </xf>
    <xf numFmtId="0" fontId="38" fillId="0" borderId="53" xfId="0" applyFont="1" applyFill="1" applyBorder="1" applyAlignment="1">
      <alignment/>
    </xf>
    <xf numFmtId="0" fontId="40" fillId="0" borderId="53" xfId="0" applyFont="1" applyFill="1" applyBorder="1" applyAlignment="1">
      <alignment horizontal="center"/>
    </xf>
    <xf numFmtId="0" fontId="42" fillId="0" borderId="53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39" fillId="0" borderId="53" xfId="0" applyFont="1" applyFill="1" applyBorder="1" applyAlignment="1">
      <alignment/>
    </xf>
    <xf numFmtId="0" fontId="43" fillId="0" borderId="53" xfId="0" applyFont="1" applyFill="1" applyBorder="1" applyAlignment="1">
      <alignment horizontal="left"/>
    </xf>
    <xf numFmtId="0" fontId="40" fillId="0" borderId="53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5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14" xfId="0" applyFont="1" applyFill="1" applyBorder="1" applyAlignment="1">
      <alignment/>
    </xf>
    <xf numFmtId="0" fontId="46" fillId="0" borderId="14" xfId="0" applyFont="1" applyFill="1" applyBorder="1" applyAlignment="1">
      <alignment horizontal="center"/>
    </xf>
    <xf numFmtId="0" fontId="44" fillId="0" borderId="14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9" fillId="0" borderId="54" xfId="0" applyFont="1" applyFill="1" applyBorder="1" applyAlignment="1">
      <alignment/>
    </xf>
    <xf numFmtId="2" fontId="44" fillId="0" borderId="55" xfId="0" applyNumberFormat="1" applyFont="1" applyFill="1" applyBorder="1" applyAlignment="1">
      <alignment horizontal="center"/>
    </xf>
    <xf numFmtId="0" fontId="44" fillId="0" borderId="56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1" fontId="45" fillId="0" borderId="27" xfId="0" applyNumberFormat="1" applyFont="1" applyFill="1" applyBorder="1" applyAlignment="1">
      <alignment horizontal="center"/>
    </xf>
    <xf numFmtId="1" fontId="45" fillId="0" borderId="14" xfId="0" applyNumberFormat="1" applyFont="1" applyFill="1" applyBorder="1" applyAlignment="1">
      <alignment horizontal="center"/>
    </xf>
    <xf numFmtId="1" fontId="45" fillId="0" borderId="17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/>
    </xf>
    <xf numFmtId="178" fontId="44" fillId="0" borderId="57" xfId="0" applyNumberFormat="1" applyFont="1" applyFill="1" applyBorder="1" applyAlignment="1">
      <alignment horizontal="center"/>
    </xf>
    <xf numFmtId="178" fontId="44" fillId="0" borderId="10" xfId="0" applyNumberFormat="1" applyFont="1" applyFill="1" applyBorder="1" applyAlignment="1">
      <alignment horizontal="center"/>
    </xf>
    <xf numFmtId="178" fontId="44" fillId="0" borderId="12" xfId="0" applyNumberFormat="1" applyFont="1" applyFill="1" applyBorder="1" applyAlignment="1">
      <alignment horizontal="center"/>
    </xf>
    <xf numFmtId="1" fontId="44" fillId="0" borderId="57" xfId="0" applyNumberFormat="1" applyFont="1" applyFill="1" applyBorder="1" applyAlignment="1">
      <alignment horizontal="center"/>
    </xf>
    <xf numFmtId="1" fontId="44" fillId="0" borderId="58" xfId="0" applyNumberFormat="1" applyFont="1" applyFill="1" applyBorder="1" applyAlignment="1">
      <alignment horizontal="center"/>
    </xf>
    <xf numFmtId="1" fontId="46" fillId="0" borderId="59" xfId="0" applyNumberFormat="1" applyFont="1" applyFill="1" applyBorder="1" applyAlignment="1">
      <alignment horizontal="center"/>
    </xf>
    <xf numFmtId="1" fontId="46" fillId="0" borderId="60" xfId="0" applyNumberFormat="1" applyFont="1" applyFill="1" applyBorder="1" applyAlignment="1">
      <alignment horizontal="center"/>
    </xf>
    <xf numFmtId="1" fontId="46" fillId="0" borderId="52" xfId="0" applyNumberFormat="1" applyFont="1" applyFill="1" applyBorder="1" applyAlignment="1">
      <alignment horizontal="center"/>
    </xf>
    <xf numFmtId="178" fontId="44" fillId="0" borderId="55" xfId="0" applyNumberFormat="1" applyFont="1" applyFill="1" applyBorder="1" applyAlignment="1">
      <alignment horizontal="center"/>
    </xf>
    <xf numFmtId="178" fontId="44" fillId="0" borderId="14" xfId="0" applyNumberFormat="1" applyFont="1" applyFill="1" applyBorder="1" applyAlignment="1">
      <alignment horizontal="center"/>
    </xf>
    <xf numFmtId="178" fontId="44" fillId="0" borderId="16" xfId="0" applyNumberFormat="1" applyFont="1" applyFill="1" applyBorder="1" applyAlignment="1">
      <alignment horizontal="center"/>
    </xf>
    <xf numFmtId="1" fontId="44" fillId="0" borderId="55" xfId="0" applyNumberFormat="1" applyFont="1" applyFill="1" applyBorder="1" applyAlignment="1">
      <alignment horizontal="center"/>
    </xf>
    <xf numFmtId="1" fontId="44" fillId="0" borderId="56" xfId="0" applyNumberFormat="1" applyFont="1" applyFill="1" applyBorder="1" applyAlignment="1">
      <alignment horizontal="center"/>
    </xf>
    <xf numFmtId="1" fontId="46" fillId="0" borderId="27" xfId="0" applyNumberFormat="1" applyFont="1" applyFill="1" applyBorder="1" applyAlignment="1">
      <alignment horizontal="center"/>
    </xf>
    <xf numFmtId="1" fontId="46" fillId="0" borderId="14" xfId="0" applyNumberFormat="1" applyFont="1" applyFill="1" applyBorder="1" applyAlignment="1">
      <alignment horizontal="center"/>
    </xf>
    <xf numFmtId="1" fontId="46" fillId="0" borderId="17" xfId="0" applyNumberFormat="1" applyFont="1" applyFill="1" applyBorder="1" applyAlignment="1">
      <alignment horizontal="center"/>
    </xf>
    <xf numFmtId="1" fontId="53" fillId="0" borderId="27" xfId="0" applyNumberFormat="1" applyFont="1" applyFill="1" applyBorder="1" applyAlignment="1">
      <alignment horizontal="center"/>
    </xf>
    <xf numFmtId="1" fontId="53" fillId="0" borderId="14" xfId="0" applyNumberFormat="1" applyFont="1" applyFill="1" applyBorder="1" applyAlignment="1">
      <alignment horizontal="center"/>
    </xf>
    <xf numFmtId="1" fontId="53" fillId="0" borderId="17" xfId="0" applyNumberFormat="1" applyFont="1" applyFill="1" applyBorder="1" applyAlignment="1">
      <alignment horizontal="center"/>
    </xf>
    <xf numFmtId="0" fontId="47" fillId="0" borderId="34" xfId="0" applyFont="1" applyFill="1" applyBorder="1" applyAlignment="1">
      <alignment/>
    </xf>
    <xf numFmtId="178" fontId="44" fillId="0" borderId="61" xfId="0" applyNumberFormat="1" applyFont="1" applyFill="1" applyBorder="1" applyAlignment="1">
      <alignment horizontal="center"/>
    </xf>
    <xf numFmtId="178" fontId="44" fillId="0" borderId="41" xfId="0" applyNumberFormat="1" applyFont="1" applyFill="1" applyBorder="1" applyAlignment="1">
      <alignment horizontal="center"/>
    </xf>
    <xf numFmtId="178" fontId="44" fillId="0" borderId="33" xfId="0" applyNumberFormat="1" applyFont="1" applyFill="1" applyBorder="1" applyAlignment="1">
      <alignment horizontal="center"/>
    </xf>
    <xf numFmtId="1" fontId="44" fillId="0" borderId="61" xfId="0" applyNumberFormat="1" applyFont="1" applyFill="1" applyBorder="1" applyAlignment="1">
      <alignment horizontal="center"/>
    </xf>
    <xf numFmtId="1" fontId="44" fillId="0" borderId="54" xfId="0" applyNumberFormat="1" applyFont="1" applyFill="1" applyBorder="1" applyAlignment="1">
      <alignment horizontal="center"/>
    </xf>
    <xf numFmtId="1" fontId="46" fillId="0" borderId="24" xfId="0" applyNumberFormat="1" applyFont="1" applyFill="1" applyBorder="1" applyAlignment="1">
      <alignment horizontal="center"/>
    </xf>
    <xf numFmtId="1" fontId="46" fillId="0" borderId="50" xfId="0" applyNumberFormat="1" applyFont="1" applyFill="1" applyBorder="1" applyAlignment="1">
      <alignment horizontal="center"/>
    </xf>
    <xf numFmtId="1" fontId="46" fillId="0" borderId="20" xfId="0" applyNumberFormat="1" applyFont="1" applyFill="1" applyBorder="1" applyAlignment="1">
      <alignment horizontal="center"/>
    </xf>
    <xf numFmtId="0" fontId="48" fillId="0" borderId="60" xfId="0" applyFont="1" applyFill="1" applyBorder="1" applyAlignment="1">
      <alignment horizontal="center"/>
    </xf>
    <xf numFmtId="0" fontId="48" fillId="0" borderId="52" xfId="0" applyFont="1" applyFill="1" applyBorder="1" applyAlignment="1">
      <alignment horizontal="center"/>
    </xf>
    <xf numFmtId="0" fontId="48" fillId="0" borderId="62" xfId="0" applyFont="1" applyFill="1" applyBorder="1" applyAlignment="1">
      <alignment horizontal="center"/>
    </xf>
    <xf numFmtId="1" fontId="41" fillId="0" borderId="52" xfId="0" applyNumberFormat="1" applyFont="1" applyFill="1" applyBorder="1" applyAlignment="1">
      <alignment horizontal="center"/>
    </xf>
    <xf numFmtId="1" fontId="48" fillId="0" borderId="59" xfId="0" applyNumberFormat="1" applyFont="1" applyFill="1" applyBorder="1" applyAlignment="1">
      <alignment horizontal="center"/>
    </xf>
    <xf numFmtId="1" fontId="48" fillId="0" borderId="60" xfId="0" applyNumberFormat="1" applyFont="1" applyFill="1" applyBorder="1" applyAlignment="1">
      <alignment horizontal="center"/>
    </xf>
    <xf numFmtId="1" fontId="48" fillId="0" borderId="52" xfId="0" applyNumberFormat="1" applyFont="1" applyFill="1" applyBorder="1" applyAlignment="1">
      <alignment horizontal="center"/>
    </xf>
    <xf numFmtId="2" fontId="44" fillId="0" borderId="14" xfId="0" applyNumberFormat="1" applyFont="1" applyFill="1" applyBorder="1" applyAlignment="1">
      <alignment horizontal="center"/>
    </xf>
    <xf numFmtId="2" fontId="44" fillId="0" borderId="17" xfId="0" applyNumberFormat="1" applyFont="1" applyFill="1" applyBorder="1" applyAlignment="1">
      <alignment horizontal="center"/>
    </xf>
    <xf numFmtId="2" fontId="4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59" fillId="0" borderId="17" xfId="0" applyFont="1" applyFill="1" applyBorder="1" applyAlignment="1">
      <alignment/>
    </xf>
    <xf numFmtId="178" fontId="60" fillId="0" borderId="55" xfId="0" applyNumberFormat="1" applyFont="1" applyFill="1" applyBorder="1" applyAlignment="1">
      <alignment horizontal="center"/>
    </xf>
    <xf numFmtId="178" fontId="60" fillId="0" borderId="14" xfId="0" applyNumberFormat="1" applyFont="1" applyFill="1" applyBorder="1" applyAlignment="1">
      <alignment horizontal="center"/>
    </xf>
    <xf numFmtId="178" fontId="60" fillId="0" borderId="16" xfId="0" applyNumberFormat="1" applyFont="1" applyFill="1" applyBorder="1" applyAlignment="1">
      <alignment horizontal="center"/>
    </xf>
    <xf numFmtId="1" fontId="60" fillId="0" borderId="55" xfId="0" applyNumberFormat="1" applyFont="1" applyFill="1" applyBorder="1" applyAlignment="1">
      <alignment horizontal="center"/>
    </xf>
    <xf numFmtId="1" fontId="60" fillId="0" borderId="56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38" xfId="0" applyFont="1" applyFill="1" applyBorder="1" applyAlignment="1">
      <alignment horizontal="center"/>
    </xf>
    <xf numFmtId="0" fontId="61" fillId="0" borderId="25" xfId="0" applyFont="1" applyFill="1" applyBorder="1" applyAlignment="1">
      <alignment horizontal="center"/>
    </xf>
    <xf numFmtId="0" fontId="53" fillId="0" borderId="17" xfId="0" applyFont="1" applyFill="1" applyBorder="1" applyAlignment="1">
      <alignment/>
    </xf>
    <xf numFmtId="0" fontId="53" fillId="0" borderId="16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1" fontId="9" fillId="24" borderId="11" xfId="0" applyNumberFormat="1" applyFont="1" applyFill="1" applyBorder="1" applyAlignment="1">
      <alignment horizontal="center"/>
    </xf>
    <xf numFmtId="164" fontId="0" fillId="7" borderId="12" xfId="0" applyNumberFormat="1" applyFont="1" applyFill="1" applyBorder="1" applyAlignment="1">
      <alignment horizontal="center" vertical="center"/>
    </xf>
    <xf numFmtId="164" fontId="2" fillId="7" borderId="13" xfId="0" applyNumberFormat="1" applyFont="1" applyFill="1" applyBorder="1" applyAlignment="1">
      <alignment horizontal="center" vertical="center"/>
    </xf>
    <xf numFmtId="164" fontId="0" fillId="7" borderId="16" xfId="0" applyNumberFormat="1" applyFont="1" applyFill="1" applyBorder="1" applyAlignment="1">
      <alignment horizontal="center" vertical="center"/>
    </xf>
    <xf numFmtId="164" fontId="2" fillId="7" borderId="17" xfId="0" applyNumberFormat="1" applyFont="1" applyFill="1" applyBorder="1" applyAlignment="1">
      <alignment horizontal="center" vertical="center"/>
    </xf>
    <xf numFmtId="164" fontId="2" fillId="7" borderId="12" xfId="0" applyNumberFormat="1" applyFont="1" applyFill="1" applyBorder="1" applyAlignment="1">
      <alignment horizontal="center" vertical="center"/>
    </xf>
    <xf numFmtId="164" fontId="0" fillId="25" borderId="12" xfId="0" applyNumberFormat="1" applyFont="1" applyFill="1" applyBorder="1" applyAlignment="1">
      <alignment horizontal="center" vertical="center"/>
    </xf>
    <xf numFmtId="164" fontId="2" fillId="25" borderId="13" xfId="0" applyNumberFormat="1" applyFont="1" applyFill="1" applyBorder="1" applyAlignment="1">
      <alignment horizontal="center" vertical="center"/>
    </xf>
    <xf numFmtId="1" fontId="9" fillId="24" borderId="15" xfId="0" applyNumberFormat="1" applyFont="1" applyFill="1" applyBorder="1" applyAlignment="1">
      <alignment horizontal="center"/>
    </xf>
    <xf numFmtId="164" fontId="0" fillId="25" borderId="16" xfId="0" applyNumberFormat="1" applyFont="1" applyFill="1" applyBorder="1" applyAlignment="1">
      <alignment horizontal="center" vertical="center"/>
    </xf>
    <xf numFmtId="164" fontId="2" fillId="25" borderId="17" xfId="0" applyNumberFormat="1" applyFont="1" applyFill="1" applyBorder="1" applyAlignment="1">
      <alignment horizontal="center" vertical="center"/>
    </xf>
    <xf numFmtId="164" fontId="2" fillId="7" borderId="16" xfId="0" applyNumberFormat="1" applyFont="1" applyFill="1" applyBorder="1" applyAlignment="1">
      <alignment horizontal="center" vertical="center"/>
    </xf>
    <xf numFmtId="1" fontId="62" fillId="24" borderId="15" xfId="0" applyNumberFormat="1" applyFont="1" applyFill="1" applyBorder="1" applyAlignment="1">
      <alignment horizontal="center"/>
    </xf>
    <xf numFmtId="1" fontId="9" fillId="24" borderId="32" xfId="0" applyNumberFormat="1" applyFont="1" applyFill="1" applyBorder="1" applyAlignment="1">
      <alignment horizontal="center"/>
    </xf>
    <xf numFmtId="170" fontId="9" fillId="7" borderId="35" xfId="0" applyNumberFormat="1" applyFont="1" applyFill="1" applyBorder="1" applyAlignment="1">
      <alignment horizontal="center" vertical="center"/>
    </xf>
    <xf numFmtId="170" fontId="9" fillId="7" borderId="36" xfId="0" applyNumberFormat="1" applyFont="1" applyFill="1" applyBorder="1" applyAlignment="1">
      <alignment horizontal="center" vertical="center"/>
    </xf>
    <xf numFmtId="1" fontId="9" fillId="24" borderId="18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0" fillId="7" borderId="0" xfId="0" applyFill="1" applyAlignment="1">
      <alignment/>
    </xf>
    <xf numFmtId="164" fontId="13" fillId="7" borderId="16" xfId="0" applyNumberFormat="1" applyFont="1" applyFill="1" applyBorder="1" applyAlignment="1">
      <alignment horizontal="center" vertical="center"/>
    </xf>
    <xf numFmtId="164" fontId="13" fillId="7" borderId="17" xfId="0" applyNumberFormat="1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13" fillId="7" borderId="43" xfId="0" applyNumberFormat="1" applyFont="1" applyFill="1" applyBorder="1" applyAlignment="1">
      <alignment horizontal="center" vertical="center"/>
    </xf>
    <xf numFmtId="164" fontId="13" fillId="7" borderId="44" xfId="0" applyNumberFormat="1" applyFont="1" applyFill="1" applyBorder="1" applyAlignment="1">
      <alignment horizontal="center" vertical="center"/>
    </xf>
    <xf numFmtId="1" fontId="64" fillId="24" borderId="15" xfId="0" applyNumberFormat="1" applyFont="1" applyFill="1" applyBorder="1" applyAlignment="1">
      <alignment horizontal="center" vertical="center"/>
    </xf>
    <xf numFmtId="166" fontId="0" fillId="0" borderId="14" xfId="0" applyNumberFormat="1" applyFill="1" applyBorder="1" applyAlignment="1">
      <alignment horizontal="left" vertical="center" indent="1"/>
    </xf>
    <xf numFmtId="176" fontId="0" fillId="0" borderId="37" xfId="0" applyNumberFormat="1" applyBorder="1" applyAlignment="1">
      <alignment horizontal="left" vertical="center" indent="1"/>
    </xf>
    <xf numFmtId="14" fontId="0" fillId="0" borderId="17" xfId="0" applyNumberFormat="1" applyFont="1" applyBorder="1" applyAlignment="1">
      <alignment horizontal="center" vertical="center"/>
    </xf>
    <xf numFmtId="164" fontId="13" fillId="0" borderId="40" xfId="0" applyNumberFormat="1" applyFont="1" applyBorder="1" applyAlignment="1">
      <alignment horizontal="center" vertical="center"/>
    </xf>
    <xf numFmtId="164" fontId="13" fillId="0" borderId="52" xfId="0" applyNumberFormat="1" applyFont="1" applyBorder="1" applyAlignment="1">
      <alignment horizontal="center" vertical="center"/>
    </xf>
    <xf numFmtId="169" fontId="4" fillId="0" borderId="63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64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69" fontId="0" fillId="0" borderId="64" xfId="0" applyNumberFormat="1" applyFill="1" applyBorder="1" applyAlignment="1">
      <alignment horizontal="center"/>
    </xf>
    <xf numFmtId="169" fontId="0" fillId="0" borderId="25" xfId="0" applyNumberFormat="1" applyFill="1" applyBorder="1" applyAlignment="1">
      <alignment horizontal="center"/>
    </xf>
    <xf numFmtId="0" fontId="13" fillId="0" borderId="40" xfId="0" applyFont="1" applyFill="1" applyBorder="1" applyAlignment="1">
      <alignment horizontal="left" vertical="center" indent="1"/>
    </xf>
    <xf numFmtId="0" fontId="13" fillId="0" borderId="40" xfId="0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58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/>
    </xf>
    <xf numFmtId="169" fontId="0" fillId="0" borderId="27" xfId="0" applyNumberForma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left" vertical="center" indent="1"/>
    </xf>
    <xf numFmtId="0" fontId="0" fillId="0" borderId="66" xfId="0" applyFill="1" applyBorder="1" applyAlignment="1">
      <alignment/>
    </xf>
    <xf numFmtId="0" fontId="13" fillId="0" borderId="14" xfId="0" applyFont="1" applyFill="1" applyBorder="1" applyAlignment="1">
      <alignment horizontal="left" vertical="center" indent="1"/>
    </xf>
    <xf numFmtId="0" fontId="13" fillId="0" borderId="14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 indent="1"/>
    </xf>
    <xf numFmtId="1" fontId="2" fillId="0" borderId="14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left" vertical="center" indent="1"/>
    </xf>
    <xf numFmtId="1" fontId="0" fillId="0" borderId="14" xfId="0" applyNumberFormat="1" applyFon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left" vertical="center" indent="1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66" fontId="0" fillId="0" borderId="67" xfId="0" applyNumberFormat="1" applyFont="1" applyFill="1" applyBorder="1" applyAlignment="1">
      <alignment horizontal="left" vertical="center" indent="1"/>
    </xf>
    <xf numFmtId="1" fontId="1" fillId="0" borderId="68" xfId="0" applyNumberFormat="1" applyFont="1" applyFill="1" applyBorder="1" applyAlignment="1">
      <alignment horizontal="center" vertical="center"/>
    </xf>
    <xf numFmtId="1" fontId="0" fillId="0" borderId="67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left" vertical="center" indent="1"/>
    </xf>
    <xf numFmtId="1" fontId="13" fillId="0" borderId="40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left" vertical="center" indent="1"/>
    </xf>
    <xf numFmtId="1" fontId="13" fillId="0" borderId="14" xfId="0" applyNumberFormat="1" applyFont="1" applyFill="1" applyBorder="1" applyAlignment="1">
      <alignment horizontal="center" vertical="center"/>
    </xf>
    <xf numFmtId="1" fontId="1" fillId="0" borderId="69" xfId="0" applyNumberFormat="1" applyFont="1" applyFill="1" applyBorder="1" applyAlignment="1">
      <alignment horizontal="center" vertical="center"/>
    </xf>
    <xf numFmtId="1" fontId="1" fillId="0" borderId="70" xfId="0" applyNumberFormat="1" applyFont="1" applyFill="1" applyBorder="1" applyAlignment="1">
      <alignment horizontal="center" vertical="center"/>
    </xf>
    <xf numFmtId="1" fontId="15" fillId="0" borderId="70" xfId="0" applyNumberFormat="1" applyFont="1" applyFill="1" applyBorder="1" applyAlignment="1">
      <alignment horizontal="center" vertical="center"/>
    </xf>
    <xf numFmtId="1" fontId="65" fillId="0" borderId="70" xfId="0" applyNumberFormat="1" applyFont="1" applyFill="1" applyBorder="1" applyAlignment="1">
      <alignment horizontal="center" vertical="center"/>
    </xf>
    <xf numFmtId="1" fontId="1" fillId="0" borderId="71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left" vertical="center" indent="1"/>
    </xf>
    <xf numFmtId="176" fontId="0" fillId="0" borderId="38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left" vertical="center" indent="1"/>
    </xf>
    <xf numFmtId="1" fontId="13" fillId="0" borderId="67" xfId="0" applyNumberFormat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left" vertical="center" indent="1"/>
    </xf>
    <xf numFmtId="164" fontId="5" fillId="0" borderId="25" xfId="0" applyNumberFormat="1" applyFont="1" applyFill="1" applyBorder="1" applyAlignment="1">
      <alignment horizontal="center"/>
    </xf>
    <xf numFmtId="164" fontId="5" fillId="0" borderId="58" xfId="0" applyNumberFormat="1" applyFont="1" applyFill="1" applyBorder="1" applyAlignment="1">
      <alignment horizontal="center"/>
    </xf>
    <xf numFmtId="1" fontId="1" fillId="0" borderId="69" xfId="0" applyNumberFormat="1" applyFont="1" applyFill="1" applyBorder="1" applyAlignment="1">
      <alignment horizontal="center"/>
    </xf>
    <xf numFmtId="1" fontId="1" fillId="0" borderId="70" xfId="0" applyNumberFormat="1" applyFont="1" applyFill="1" applyBorder="1" applyAlignment="1">
      <alignment horizontal="center"/>
    </xf>
    <xf numFmtId="1" fontId="1" fillId="0" borderId="71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69" fontId="10" fillId="0" borderId="63" xfId="0" applyNumberFormat="1" applyFont="1" applyFill="1" applyBorder="1" applyAlignment="1">
      <alignment horizontal="center" vertical="center"/>
    </xf>
    <xf numFmtId="169" fontId="63" fillId="0" borderId="64" xfId="0" applyNumberFormat="1" applyFont="1" applyFill="1" applyBorder="1" applyAlignment="1">
      <alignment horizontal="center"/>
    </xf>
    <xf numFmtId="176" fontId="71" fillId="0" borderId="40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71" fillId="0" borderId="17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>
      <alignment horizontal="center" vertical="center"/>
    </xf>
    <xf numFmtId="14" fontId="63" fillId="0" borderId="17" xfId="0" applyNumberFormat="1" applyFont="1" applyFill="1" applyBorder="1" applyAlignment="1">
      <alignment horizontal="center" vertical="center"/>
    </xf>
    <xf numFmtId="0" fontId="63" fillId="0" borderId="38" xfId="0" applyNumberFormat="1" applyFont="1" applyFill="1" applyBorder="1" applyAlignment="1">
      <alignment horizontal="center" vertical="center"/>
    </xf>
    <xf numFmtId="176" fontId="63" fillId="0" borderId="37" xfId="0" applyNumberFormat="1" applyFont="1" applyFill="1" applyBorder="1" applyAlignment="1">
      <alignment horizontal="center" vertical="center"/>
    </xf>
    <xf numFmtId="0" fontId="63" fillId="0" borderId="37" xfId="0" applyNumberFormat="1" applyFont="1" applyFill="1" applyBorder="1" applyAlignment="1">
      <alignment horizontal="center" vertical="center"/>
    </xf>
    <xf numFmtId="176" fontId="63" fillId="0" borderId="17" xfId="0" applyNumberFormat="1" applyFont="1" applyFill="1" applyBorder="1" applyAlignment="1">
      <alignment horizontal="center" vertical="center"/>
    </xf>
    <xf numFmtId="176" fontId="63" fillId="0" borderId="38" xfId="0" applyNumberFormat="1" applyFont="1" applyFill="1" applyBorder="1" applyAlignment="1">
      <alignment horizontal="center" vertical="center"/>
    </xf>
    <xf numFmtId="176" fontId="63" fillId="0" borderId="38" xfId="0" applyNumberFormat="1" applyFont="1" applyFill="1" applyBorder="1" applyAlignment="1">
      <alignment horizontal="left" vertical="center" indent="1"/>
    </xf>
    <xf numFmtId="176" fontId="63" fillId="0" borderId="37" xfId="0" applyNumberFormat="1" applyFont="1" applyFill="1" applyBorder="1" applyAlignment="1">
      <alignment horizontal="left" vertical="center" indent="1"/>
    </xf>
    <xf numFmtId="176" fontId="63" fillId="0" borderId="17" xfId="0" applyNumberFormat="1" applyFont="1" applyFill="1" applyBorder="1" applyAlignment="1">
      <alignment horizontal="left" vertical="center" indent="1"/>
    </xf>
    <xf numFmtId="0" fontId="63" fillId="0" borderId="17" xfId="0" applyNumberFormat="1" applyFont="1" applyFill="1" applyBorder="1" applyAlignment="1">
      <alignment horizontal="left" vertical="center" indent="1"/>
    </xf>
    <xf numFmtId="1" fontId="64" fillId="0" borderId="70" xfId="0" applyNumberFormat="1" applyFont="1" applyFill="1" applyBorder="1" applyAlignment="1">
      <alignment horizontal="center"/>
    </xf>
    <xf numFmtId="0" fontId="13" fillId="0" borderId="67" xfId="0" applyFont="1" applyBorder="1" applyAlignment="1">
      <alignment horizontal="left" vertical="center" indent="1"/>
    </xf>
    <xf numFmtId="1" fontId="13" fillId="0" borderId="67" xfId="0" applyNumberFormat="1" applyFont="1" applyBorder="1" applyAlignment="1">
      <alignment horizontal="center" vertical="center"/>
    </xf>
    <xf numFmtId="1" fontId="1" fillId="24" borderId="58" xfId="0" applyNumberFormat="1" applyFont="1" applyFill="1" applyBorder="1" applyAlignment="1">
      <alignment horizontal="center"/>
    </xf>
    <xf numFmtId="164" fontId="0" fillId="0" borderId="72" xfId="0" applyNumberFormat="1" applyFont="1" applyFill="1" applyBorder="1" applyAlignment="1">
      <alignment horizontal="center" vertical="center"/>
    </xf>
    <xf numFmtId="164" fontId="2" fillId="0" borderId="73" xfId="0" applyNumberFormat="1" applyFont="1" applyFill="1" applyBorder="1" applyAlignment="1">
      <alignment horizontal="center" vertical="center"/>
    </xf>
    <xf numFmtId="164" fontId="2" fillId="0" borderId="72" xfId="0" applyNumberFormat="1" applyFont="1" applyFill="1" applyBorder="1" applyAlignment="1">
      <alignment horizontal="center" vertical="center"/>
    </xf>
    <xf numFmtId="164" fontId="0" fillId="0" borderId="72" xfId="0" applyNumberFormat="1" applyFont="1" applyFill="1" applyBorder="1" applyAlignment="1">
      <alignment horizontal="center" vertical="center"/>
    </xf>
    <xf numFmtId="164" fontId="2" fillId="0" borderId="73" xfId="0" applyNumberFormat="1" applyFont="1" applyFill="1" applyBorder="1" applyAlignment="1">
      <alignment horizontal="center" vertical="center"/>
    </xf>
    <xf numFmtId="1" fontId="1" fillId="24" borderId="56" xfId="0" applyNumberFormat="1" applyFont="1" applyFill="1" applyBorder="1" applyAlignment="1">
      <alignment horizontal="center"/>
    </xf>
    <xf numFmtId="164" fontId="0" fillId="0" borderId="74" xfId="0" applyNumberFormat="1" applyFont="1" applyFill="1" applyBorder="1" applyAlignment="1">
      <alignment horizontal="center" vertical="center"/>
    </xf>
    <xf numFmtId="164" fontId="2" fillId="0" borderId="75" xfId="0" applyNumberFormat="1" applyFont="1" applyFill="1" applyBorder="1" applyAlignment="1">
      <alignment horizontal="center" vertical="center"/>
    </xf>
    <xf numFmtId="164" fontId="2" fillId="0" borderId="74" xfId="0" applyNumberFormat="1" applyFont="1" applyFill="1" applyBorder="1" applyAlignment="1">
      <alignment horizontal="center" vertical="center"/>
    </xf>
    <xf numFmtId="164" fontId="2" fillId="0" borderId="74" xfId="0" applyNumberFormat="1" applyFont="1" applyFill="1" applyBorder="1" applyAlignment="1">
      <alignment horizontal="center" vertical="center"/>
    </xf>
    <xf numFmtId="164" fontId="2" fillId="0" borderId="75" xfId="0" applyNumberFormat="1" applyFont="1" applyFill="1" applyBorder="1" applyAlignment="1">
      <alignment horizontal="center" vertical="center"/>
    </xf>
    <xf numFmtId="164" fontId="0" fillId="0" borderId="74" xfId="0" applyNumberFormat="1" applyFont="1" applyFill="1" applyBorder="1" applyAlignment="1">
      <alignment horizontal="center" vertical="center"/>
    </xf>
    <xf numFmtId="1" fontId="65" fillId="24" borderId="56" xfId="0" applyNumberFormat="1" applyFont="1" applyFill="1" applyBorder="1" applyAlignment="1">
      <alignment horizontal="center"/>
    </xf>
    <xf numFmtId="1" fontId="1" fillId="24" borderId="58" xfId="0" applyNumberFormat="1" applyFont="1" applyFill="1" applyBorder="1" applyAlignment="1">
      <alignment horizontal="center" vertical="center"/>
    </xf>
    <xf numFmtId="164" fontId="2" fillId="0" borderId="7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1" fontId="1" fillId="24" borderId="56" xfId="0" applyNumberFormat="1" applyFont="1" applyFill="1" applyBorder="1" applyAlignment="1">
      <alignment horizontal="center" vertical="center"/>
    </xf>
    <xf numFmtId="1" fontId="15" fillId="24" borderId="56" xfId="0" applyNumberFormat="1" applyFont="1" applyFill="1" applyBorder="1" applyAlignment="1">
      <alignment horizontal="center" vertical="center"/>
    </xf>
    <xf numFmtId="1" fontId="0" fillId="0" borderId="6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left" vertical="center" indent="1"/>
    </xf>
    <xf numFmtId="0" fontId="0" fillId="0" borderId="38" xfId="0" applyNumberFormat="1" applyFont="1" applyBorder="1" applyAlignment="1">
      <alignment horizontal="center" vertical="center"/>
    </xf>
    <xf numFmtId="164" fontId="13" fillId="0" borderId="72" xfId="0" applyNumberFormat="1" applyFont="1" applyFill="1" applyBorder="1" applyAlignment="1">
      <alignment horizontal="center" vertical="center"/>
    </xf>
    <xf numFmtId="164" fontId="13" fillId="0" borderId="73" xfId="0" applyNumberFormat="1" applyFont="1" applyFill="1" applyBorder="1" applyAlignment="1">
      <alignment horizontal="center" vertical="center"/>
    </xf>
    <xf numFmtId="164" fontId="2" fillId="0" borderId="76" xfId="0" applyNumberFormat="1" applyFont="1" applyFill="1" applyBorder="1" applyAlignment="1">
      <alignment horizontal="center" vertical="center"/>
    </xf>
    <xf numFmtId="164" fontId="2" fillId="0" borderId="77" xfId="0" applyNumberFormat="1" applyFont="1" applyFill="1" applyBorder="1" applyAlignment="1">
      <alignment horizontal="center" vertical="center"/>
    </xf>
    <xf numFmtId="164" fontId="0" fillId="0" borderId="78" xfId="0" applyNumberFormat="1" applyFont="1" applyFill="1" applyBorder="1" applyAlignment="1">
      <alignment horizontal="center" vertical="center"/>
    </xf>
    <xf numFmtId="164" fontId="2" fillId="0" borderId="79" xfId="0" applyNumberFormat="1" applyFont="1" applyFill="1" applyBorder="1" applyAlignment="1">
      <alignment horizontal="center" vertical="center"/>
    </xf>
    <xf numFmtId="164" fontId="0" fillId="0" borderId="80" xfId="0" applyNumberFormat="1" applyFont="1" applyFill="1" applyBorder="1" applyAlignment="1">
      <alignment horizontal="center" vertical="center"/>
    </xf>
    <xf numFmtId="164" fontId="2" fillId="0" borderId="81" xfId="0" applyNumberFormat="1" applyFont="1" applyFill="1" applyBorder="1" applyAlignment="1">
      <alignment horizontal="center" vertical="center"/>
    </xf>
    <xf numFmtId="1" fontId="65" fillId="24" borderId="56" xfId="0" applyNumberFormat="1" applyFont="1" applyFill="1" applyBorder="1" applyAlignment="1">
      <alignment horizontal="center" vertical="center"/>
    </xf>
    <xf numFmtId="164" fontId="13" fillId="0" borderId="78" xfId="0" applyNumberFormat="1" applyFont="1" applyFill="1" applyBorder="1" applyAlignment="1">
      <alignment horizontal="center" vertical="center"/>
    </xf>
    <xf numFmtId="164" fontId="13" fillId="0" borderId="79" xfId="0" applyNumberFormat="1" applyFont="1" applyFill="1" applyBorder="1" applyAlignment="1">
      <alignment horizontal="center" vertical="center"/>
    </xf>
    <xf numFmtId="164" fontId="13" fillId="0" borderId="74" xfId="0" applyNumberFormat="1" applyFont="1" applyFill="1" applyBorder="1" applyAlignment="1">
      <alignment horizontal="center" vertical="center"/>
    </xf>
    <xf numFmtId="164" fontId="13" fillId="0" borderId="75" xfId="0" applyNumberFormat="1" applyFont="1" applyFill="1" applyBorder="1" applyAlignment="1">
      <alignment horizontal="center" vertical="center"/>
    </xf>
    <xf numFmtId="164" fontId="5" fillId="0" borderId="64" xfId="0" applyNumberFormat="1" applyFont="1" applyBorder="1" applyAlignment="1">
      <alignment horizontal="center" vertical="center"/>
    </xf>
    <xf numFmtId="1" fontId="1" fillId="24" borderId="27" xfId="0" applyNumberFormat="1" applyFont="1" applyFill="1" applyBorder="1" applyAlignment="1">
      <alignment horizontal="center" vertical="center"/>
    </xf>
    <xf numFmtId="1" fontId="1" fillId="24" borderId="17" xfId="0" applyNumberFormat="1" applyFont="1" applyFill="1" applyBorder="1" applyAlignment="1">
      <alignment horizontal="center" vertical="center"/>
    </xf>
    <xf numFmtId="169" fontId="0" fillId="0" borderId="64" xfId="0" applyNumberFormat="1" applyBorder="1" applyAlignment="1">
      <alignment horizontal="center"/>
    </xf>
    <xf numFmtId="17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5" fillId="17" borderId="58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164" fontId="2" fillId="0" borderId="82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78" xfId="0" applyNumberFormat="1" applyFont="1" applyFill="1" applyBorder="1" applyAlignment="1">
      <alignment horizontal="center" vertical="center"/>
    </xf>
    <xf numFmtId="164" fontId="2" fillId="0" borderId="79" xfId="0" applyNumberFormat="1" applyFont="1" applyFill="1" applyBorder="1" applyAlignment="1">
      <alignment horizontal="center" vertical="center"/>
    </xf>
    <xf numFmtId="164" fontId="2" fillId="0" borderId="78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left" vertical="center" indent="1"/>
    </xf>
    <xf numFmtId="164" fontId="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 indent="1"/>
    </xf>
    <xf numFmtId="176" fontId="2" fillId="0" borderId="14" xfId="0" applyNumberFormat="1" applyFont="1" applyBorder="1" applyAlignment="1">
      <alignment horizontal="center" vertical="center"/>
    </xf>
    <xf numFmtId="164" fontId="5" fillId="17" borderId="14" xfId="0" applyNumberFormat="1" applyFont="1" applyFill="1" applyBorder="1" applyAlignment="1">
      <alignment horizontal="center" vertical="center"/>
    </xf>
    <xf numFmtId="1" fontId="1" fillId="24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64" fontId="2" fillId="0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" fontId="1" fillId="24" borderId="83" xfId="0" applyNumberFormat="1" applyFont="1" applyFill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 indent="1"/>
    </xf>
    <xf numFmtId="176" fontId="2" fillId="0" borderId="0" xfId="0" applyNumberFormat="1" applyFont="1" applyBorder="1" applyAlignment="1">
      <alignment horizontal="center" vertical="center"/>
    </xf>
    <xf numFmtId="164" fontId="5" fillId="17" borderId="0" xfId="0" applyNumberFormat="1" applyFont="1" applyFill="1" applyBorder="1" applyAlignment="1">
      <alignment horizontal="center" vertical="center"/>
    </xf>
    <xf numFmtId="1" fontId="1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9" fontId="0" fillId="0" borderId="14" xfId="0" applyNumberForma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" fontId="9" fillId="24" borderId="14" xfId="0" applyNumberFormat="1" applyFont="1" applyFill="1" applyBorder="1" applyAlignment="1">
      <alignment horizontal="center" vertical="center"/>
    </xf>
    <xf numFmtId="169" fontId="7" fillId="0" borderId="14" xfId="0" applyNumberFormat="1" applyFont="1" applyBorder="1" applyAlignment="1">
      <alignment horizontal="left" indent="1"/>
    </xf>
    <xf numFmtId="169" fontId="0" fillId="0" borderId="14" xfId="0" applyNumberFormat="1" applyBorder="1" applyAlignment="1">
      <alignment horizontal="center"/>
    </xf>
    <xf numFmtId="0" fontId="0" fillId="0" borderId="14" xfId="0" applyNumberFormat="1" applyFont="1" applyBorder="1" applyAlignment="1">
      <alignment horizontal="center" vertical="center"/>
    </xf>
    <xf numFmtId="164" fontId="5" fillId="17" borderId="14" xfId="0" applyNumberFormat="1" applyFont="1" applyFill="1" applyBorder="1" applyAlignment="1">
      <alignment horizontal="center"/>
    </xf>
    <xf numFmtId="1" fontId="1" fillId="24" borderId="14" xfId="0" applyNumberFormat="1" applyFont="1" applyFill="1" applyBorder="1" applyAlignment="1">
      <alignment horizontal="center"/>
    </xf>
    <xf numFmtId="0" fontId="72" fillId="0" borderId="14" xfId="0" applyFont="1" applyBorder="1" applyAlignment="1">
      <alignment horizontal="left" vertical="center" indent="1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69" fontId="0" fillId="0" borderId="63" xfId="0" applyNumberFormat="1" applyBorder="1" applyAlignment="1">
      <alignment/>
    </xf>
    <xf numFmtId="169" fontId="0" fillId="0" borderId="84" xfId="0" applyNumberFormat="1" applyBorder="1" applyAlignment="1">
      <alignment/>
    </xf>
    <xf numFmtId="169" fontId="0" fillId="0" borderId="85" xfId="0" applyNumberFormat="1" applyBorder="1" applyAlignment="1">
      <alignment/>
    </xf>
    <xf numFmtId="169" fontId="0" fillId="0" borderId="64" xfId="0" applyNumberFormat="1" applyBorder="1" applyAlignment="1">
      <alignment/>
    </xf>
    <xf numFmtId="169" fontId="0" fillId="0" borderId="26" xfId="0" applyNumberFormat="1" applyBorder="1" applyAlignment="1">
      <alignment/>
    </xf>
    <xf numFmtId="164" fontId="5" fillId="0" borderId="86" xfId="0" applyNumberFormat="1" applyFont="1" applyBorder="1" applyAlignment="1">
      <alignment horizontal="center" vertical="center"/>
    </xf>
    <xf numFmtId="164" fontId="5" fillId="0" borderId="8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57" fillId="0" borderId="0" xfId="0" applyFont="1" applyAlignment="1">
      <alignment/>
    </xf>
    <xf numFmtId="169" fontId="73" fillId="0" borderId="0" xfId="0" applyNumberFormat="1" applyFont="1" applyFill="1" applyBorder="1" applyAlignment="1">
      <alignment horizontal="center"/>
    </xf>
    <xf numFmtId="166" fontId="74" fillId="0" borderId="0" xfId="0" applyNumberFormat="1" applyFont="1" applyFill="1" applyBorder="1" applyAlignment="1">
      <alignment horizontal="left" vertical="center" indent="1"/>
    </xf>
    <xf numFmtId="1" fontId="74" fillId="0" borderId="0" xfId="0" applyNumberFormat="1" applyFont="1" applyFill="1" applyBorder="1" applyAlignment="1">
      <alignment horizontal="center" vertical="center"/>
    </xf>
    <xf numFmtId="176" fontId="74" fillId="0" borderId="0" xfId="0" applyNumberFormat="1" applyFont="1" applyFill="1" applyBorder="1" applyAlignment="1">
      <alignment horizontal="left" vertical="center" indent="1"/>
    </xf>
    <xf numFmtId="176" fontId="74" fillId="0" borderId="0" xfId="0" applyNumberFormat="1" applyFont="1" applyFill="1" applyBorder="1" applyAlignment="1">
      <alignment horizontal="center" vertical="center"/>
    </xf>
    <xf numFmtId="164" fontId="74" fillId="0" borderId="0" xfId="0" applyNumberFormat="1" applyFont="1" applyFill="1" applyBorder="1" applyAlignment="1">
      <alignment horizontal="center" vertical="center"/>
    </xf>
    <xf numFmtId="1" fontId="75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164" fontId="76" fillId="0" borderId="0" xfId="0" applyNumberFormat="1" applyFont="1" applyFill="1" applyBorder="1" applyAlignment="1">
      <alignment horizontal="center" vertical="center"/>
    </xf>
    <xf numFmtId="164" fontId="73" fillId="0" borderId="0" xfId="0" applyNumberFormat="1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/>
    </xf>
    <xf numFmtId="0" fontId="44" fillId="0" borderId="51" xfId="0" applyFont="1" applyFill="1" applyBorder="1" applyAlignment="1">
      <alignment horizontal="center"/>
    </xf>
    <xf numFmtId="0" fontId="44" fillId="0" borderId="88" xfId="0" applyFont="1" applyFill="1" applyBorder="1" applyAlignment="1">
      <alignment horizontal="center"/>
    </xf>
    <xf numFmtId="0" fontId="44" fillId="0" borderId="89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50" xfId="0" applyFont="1" applyFill="1" applyBorder="1" applyAlignment="1">
      <alignment horizontal="center"/>
    </xf>
    <xf numFmtId="0" fontId="44" fillId="0" borderId="56" xfId="0" applyFont="1" applyFill="1" applyBorder="1" applyAlignment="1">
      <alignment horizontal="center"/>
    </xf>
    <xf numFmtId="0" fontId="44" fillId="0" borderId="70" xfId="0" applyFont="1" applyFill="1" applyBorder="1" applyAlignment="1">
      <alignment horizontal="center"/>
    </xf>
    <xf numFmtId="165" fontId="11" fillId="0" borderId="90" xfId="0" applyNumberFormat="1" applyFont="1" applyFill="1" applyBorder="1" applyAlignment="1">
      <alignment horizontal="center" vertical="center"/>
    </xf>
    <xf numFmtId="165" fontId="12" fillId="0" borderId="87" xfId="0" applyNumberFormat="1" applyFont="1" applyFill="1" applyBorder="1" applyAlignment="1">
      <alignment horizontal="center" vertical="center"/>
    </xf>
    <xf numFmtId="165" fontId="10" fillId="0" borderId="86" xfId="0" applyNumberFormat="1" applyFont="1" applyFill="1" applyBorder="1" applyAlignment="1">
      <alignment horizontal="center" vertical="center"/>
    </xf>
    <xf numFmtId="165" fontId="10" fillId="0" borderId="87" xfId="0" applyNumberFormat="1" applyFont="1" applyFill="1" applyBorder="1" applyAlignment="1">
      <alignment horizontal="center" vertical="center"/>
    </xf>
    <xf numFmtId="165" fontId="10" fillId="0" borderId="90" xfId="0" applyNumberFormat="1" applyFont="1" applyFill="1" applyBorder="1" applyAlignment="1">
      <alignment horizontal="center" vertical="center"/>
    </xf>
    <xf numFmtId="165" fontId="5" fillId="0" borderId="87" xfId="0" applyNumberFormat="1" applyFont="1" applyFill="1" applyBorder="1" applyAlignment="1">
      <alignment horizontal="center" vertical="center"/>
    </xf>
    <xf numFmtId="1" fontId="9" fillId="24" borderId="83" xfId="0" applyNumberFormat="1" applyFont="1" applyFill="1" applyBorder="1" applyAlignment="1">
      <alignment horizontal="center" vertical="center"/>
    </xf>
    <xf numFmtId="1" fontId="9" fillId="24" borderId="68" xfId="0" applyNumberFormat="1" applyFont="1" applyFill="1" applyBorder="1" applyAlignment="1">
      <alignment horizontal="center" vertical="center"/>
    </xf>
    <xf numFmtId="169" fontId="4" fillId="0" borderId="91" xfId="0" applyNumberFormat="1" applyFont="1" applyBorder="1" applyAlignment="1">
      <alignment horizontal="center" vertical="center"/>
    </xf>
    <xf numFmtId="1" fontId="1" fillId="24" borderId="68" xfId="0" applyNumberFormat="1" applyFont="1" applyFill="1" applyBorder="1" applyAlignment="1">
      <alignment horizontal="center" vertical="center"/>
    </xf>
    <xf numFmtId="164" fontId="5" fillId="0" borderId="90" xfId="0" applyNumberFormat="1" applyFont="1" applyBorder="1" applyAlignment="1">
      <alignment horizontal="center" vertical="center"/>
    </xf>
    <xf numFmtId="1" fontId="1" fillId="24" borderId="59" xfId="0" applyNumberFormat="1" applyFont="1" applyFill="1" applyBorder="1" applyAlignment="1">
      <alignment horizontal="center" vertical="center"/>
    </xf>
    <xf numFmtId="1" fontId="1" fillId="24" borderId="27" xfId="0" applyNumberFormat="1" applyFont="1" applyFill="1" applyBorder="1" applyAlignment="1">
      <alignment horizontal="center" vertical="center"/>
    </xf>
    <xf numFmtId="165" fontId="11" fillId="0" borderId="58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169" fontId="4" fillId="0" borderId="63" xfId="0" applyNumberFormat="1" applyFont="1" applyBorder="1" applyAlignment="1">
      <alignment horizontal="center" vertical="center"/>
    </xf>
    <xf numFmtId="169" fontId="4" fillId="0" borderId="84" xfId="0" applyNumberFormat="1" applyFont="1" applyBorder="1" applyAlignment="1">
      <alignment horizontal="center" vertical="center"/>
    </xf>
    <xf numFmtId="169" fontId="4" fillId="0" borderId="85" xfId="0" applyNumberFormat="1" applyFont="1" applyBorder="1" applyAlignment="1">
      <alignment horizontal="center" vertical="center"/>
    </xf>
    <xf numFmtId="169" fontId="4" fillId="0" borderId="64" xfId="0" applyNumberFormat="1" applyFont="1" applyBorder="1" applyAlignment="1">
      <alignment horizontal="center" vertical="center"/>
    </xf>
    <xf numFmtId="169" fontId="4" fillId="0" borderId="26" xfId="0" applyNumberFormat="1" applyFont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5" fontId="10" fillId="0" borderId="57" xfId="0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165" fontId="10" fillId="0" borderId="58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" fontId="1" fillId="24" borderId="14" xfId="0" applyNumberFormat="1" applyFont="1" applyFill="1" applyBorder="1" applyAlignment="1">
      <alignment horizontal="center" vertical="center"/>
    </xf>
    <xf numFmtId="169" fontId="0" fillId="0" borderId="14" xfId="0" applyNumberFormat="1" applyBorder="1" applyAlignment="1">
      <alignment/>
    </xf>
    <xf numFmtId="1" fontId="9" fillId="24" borderId="14" xfId="0" applyNumberFormat="1" applyFont="1" applyFill="1" applyBorder="1" applyAlignment="1">
      <alignment horizontal="center" vertical="center"/>
    </xf>
    <xf numFmtId="169" fontId="4" fillId="0" borderId="91" xfId="0" applyNumberFormat="1" applyFont="1" applyFill="1" applyBorder="1" applyAlignment="1">
      <alignment horizontal="center" vertical="center"/>
    </xf>
    <xf numFmtId="169" fontId="4" fillId="0" borderId="63" xfId="0" applyNumberFormat="1" applyFont="1" applyFill="1" applyBorder="1" applyAlignment="1">
      <alignment horizontal="center" vertical="center"/>
    </xf>
    <xf numFmtId="169" fontId="4" fillId="0" borderId="84" xfId="0" applyNumberFormat="1" applyFont="1" applyFill="1" applyBorder="1" applyAlignment="1">
      <alignment horizontal="center" vertical="center"/>
    </xf>
    <xf numFmtId="169" fontId="4" fillId="0" borderId="85" xfId="0" applyNumberFormat="1" applyFont="1" applyFill="1" applyBorder="1" applyAlignment="1">
      <alignment horizontal="center" vertical="center"/>
    </xf>
    <xf numFmtId="169" fontId="4" fillId="0" borderId="64" xfId="0" applyNumberFormat="1" applyFont="1" applyFill="1" applyBorder="1" applyAlignment="1">
      <alignment horizontal="center" vertical="center"/>
    </xf>
    <xf numFmtId="169" fontId="4" fillId="0" borderId="26" xfId="0" applyNumberFormat="1" applyFont="1" applyFill="1" applyBorder="1" applyAlignment="1">
      <alignment horizontal="center" vertical="center"/>
    </xf>
    <xf numFmtId="164" fontId="5" fillId="0" borderId="86" xfId="0" applyNumberFormat="1" applyFont="1" applyFill="1" applyBorder="1" applyAlignment="1">
      <alignment horizontal="center" vertical="center"/>
    </xf>
    <xf numFmtId="164" fontId="5" fillId="0" borderId="90" xfId="0" applyNumberFormat="1" applyFont="1" applyFill="1" applyBorder="1" applyAlignment="1">
      <alignment horizontal="center" vertical="center"/>
    </xf>
    <xf numFmtId="1" fontId="1" fillId="0" borderId="59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9" fontId="0" fillId="0" borderId="63" xfId="0" applyNumberFormat="1" applyFill="1" applyBorder="1" applyAlignment="1">
      <alignment/>
    </xf>
    <xf numFmtId="169" fontId="0" fillId="0" borderId="84" xfId="0" applyNumberFormat="1" applyFill="1" applyBorder="1" applyAlignment="1">
      <alignment/>
    </xf>
    <xf numFmtId="169" fontId="0" fillId="0" borderId="85" xfId="0" applyNumberFormat="1" applyFill="1" applyBorder="1" applyAlignment="1">
      <alignment/>
    </xf>
    <xf numFmtId="169" fontId="0" fillId="0" borderId="64" xfId="0" applyNumberFormat="1" applyFill="1" applyBorder="1" applyAlignment="1">
      <alignment/>
    </xf>
    <xf numFmtId="169" fontId="0" fillId="0" borderId="26" xfId="0" applyNumberFormat="1" applyFill="1" applyBorder="1" applyAlignment="1">
      <alignment/>
    </xf>
    <xf numFmtId="1" fontId="1" fillId="0" borderId="83" xfId="0" applyNumberFormat="1" applyFont="1" applyFill="1" applyBorder="1" applyAlignment="1">
      <alignment horizontal="center" vertical="center"/>
    </xf>
    <xf numFmtId="1" fontId="1" fillId="0" borderId="68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N18" sqref="N18"/>
    </sheetView>
  </sheetViews>
  <sheetFormatPr defaultColWidth="9.00390625" defaultRowHeight="12.75"/>
  <cols>
    <col min="1" max="1" width="21.125" style="62" customWidth="1"/>
    <col min="2" max="6" width="7.00390625" style="62" customWidth="1"/>
    <col min="7" max="13" width="3.25390625" style="62" customWidth="1"/>
    <col min="14" max="17" width="4.625" style="62" customWidth="1"/>
  </cols>
  <sheetData>
    <row r="1" spans="1:17" ht="18.75">
      <c r="A1" s="228" t="s">
        <v>348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2.7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ht="15.75">
      <c r="A3" s="230" t="s">
        <v>306</v>
      </c>
      <c r="B3" s="231" t="s">
        <v>307</v>
      </c>
      <c r="C3" s="231" t="s">
        <v>308</v>
      </c>
      <c r="D3" s="231" t="s">
        <v>309</v>
      </c>
      <c r="E3" s="231" t="s">
        <v>310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</row>
    <row r="4" spans="1:17" ht="15.75">
      <c r="A4" s="230" t="s">
        <v>311</v>
      </c>
      <c r="B4" s="231">
        <v>50</v>
      </c>
      <c r="C4" s="231">
        <v>50</v>
      </c>
      <c r="D4" s="231">
        <v>59</v>
      </c>
      <c r="E4" s="231">
        <v>53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</row>
    <row r="5" spans="1:17" ht="0.75" customHeight="1" hidden="1">
      <c r="A5" s="232" t="s">
        <v>312</v>
      </c>
      <c r="B5" s="180">
        <f>SUM(B6:B13)</f>
        <v>50</v>
      </c>
      <c r="C5" s="180">
        <f>SUM(C6:C13)</f>
        <v>50</v>
      </c>
      <c r="D5" s="180">
        <f>SUM(D6:D13)</f>
        <v>59</v>
      </c>
      <c r="E5" s="180">
        <f>SUM(E6:E13)</f>
        <v>53</v>
      </c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5.75">
      <c r="A6" s="232" t="s">
        <v>313</v>
      </c>
      <c r="B6" s="180">
        <v>12</v>
      </c>
      <c r="C6" s="180">
        <v>12</v>
      </c>
      <c r="D6" s="180">
        <v>12</v>
      </c>
      <c r="E6" s="180">
        <v>12</v>
      </c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</row>
    <row r="7" spans="1:17" ht="15.75">
      <c r="A7" s="232" t="s">
        <v>314</v>
      </c>
      <c r="B7" s="180">
        <v>0</v>
      </c>
      <c r="C7" s="180">
        <v>0</v>
      </c>
      <c r="D7" s="180">
        <v>0</v>
      </c>
      <c r="E7" s="180">
        <v>0</v>
      </c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</row>
    <row r="8" spans="1:17" ht="15.75">
      <c r="A8" s="232" t="s">
        <v>315</v>
      </c>
      <c r="B8" s="180">
        <v>9</v>
      </c>
      <c r="C8" s="180">
        <v>9</v>
      </c>
      <c r="D8" s="180">
        <v>9</v>
      </c>
      <c r="E8" s="180">
        <v>9</v>
      </c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</row>
    <row r="9" spans="1:17" ht="15.75">
      <c r="A9" s="232" t="s">
        <v>316</v>
      </c>
      <c r="B9" s="180">
        <v>1</v>
      </c>
      <c r="C9" s="180">
        <v>1</v>
      </c>
      <c r="D9" s="180">
        <v>1</v>
      </c>
      <c r="E9" s="180">
        <v>2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</row>
    <row r="10" spans="1:17" ht="15.75">
      <c r="A10" s="232" t="s">
        <v>317</v>
      </c>
      <c r="B10" s="180">
        <v>1</v>
      </c>
      <c r="C10" s="180">
        <v>1</v>
      </c>
      <c r="D10" s="180">
        <v>1</v>
      </c>
      <c r="E10" s="180">
        <v>1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</row>
    <row r="11" spans="1:17" ht="15.75">
      <c r="A11" s="232" t="s">
        <v>318</v>
      </c>
      <c r="B11" s="180">
        <v>0</v>
      </c>
      <c r="C11" s="180">
        <v>0</v>
      </c>
      <c r="D11" s="180">
        <v>9</v>
      </c>
      <c r="E11" s="180">
        <v>0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</row>
    <row r="12" spans="1:17" ht="15.75">
      <c r="A12" s="232" t="s">
        <v>319</v>
      </c>
      <c r="B12" s="180">
        <v>0</v>
      </c>
      <c r="C12" s="180">
        <v>0</v>
      </c>
      <c r="D12" s="180">
        <v>0</v>
      </c>
      <c r="E12" s="180">
        <v>3</v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</row>
    <row r="13" spans="1:17" ht="15.75">
      <c r="A13" s="232" t="s">
        <v>320</v>
      </c>
      <c r="B13" s="180">
        <f>B4-(B6+B7+B8+B9+B10+B11+B12)</f>
        <v>27</v>
      </c>
      <c r="C13" s="180">
        <f>C4-(C6+C7+C8+C9+C10+C11+C12)</f>
        <v>27</v>
      </c>
      <c r="D13" s="180">
        <f>D4-(D6+D7+D8+D9+D10+D11+D12)</f>
        <v>27</v>
      </c>
      <c r="E13" s="180">
        <f>E4-(E6+E7+E8+E9+E10+E11+E12)</f>
        <v>26</v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</row>
    <row r="14" spans="1:17" ht="12.75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</row>
    <row r="15" spans="1:17" ht="12.75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</row>
    <row r="16" spans="1:17" ht="15.75">
      <c r="A16" s="162" t="s">
        <v>321</v>
      </c>
      <c r="B16" s="163" t="s">
        <v>322</v>
      </c>
      <c r="C16" s="164" t="s">
        <v>323</v>
      </c>
      <c r="D16" s="164" t="s">
        <v>264</v>
      </c>
      <c r="E16" s="165" t="s">
        <v>265</v>
      </c>
      <c r="F16" s="166" t="s">
        <v>324</v>
      </c>
      <c r="G16" s="167"/>
      <c r="H16" s="229"/>
      <c r="I16" s="229"/>
      <c r="J16" s="229"/>
      <c r="K16" s="229"/>
      <c r="L16" s="229"/>
      <c r="M16" s="229"/>
      <c r="N16" s="229"/>
      <c r="O16" s="229"/>
      <c r="P16" s="229"/>
      <c r="Q16" s="229"/>
    </row>
    <row r="17" spans="1:17" ht="16.5" thickBot="1">
      <c r="A17" s="168" t="s">
        <v>325</v>
      </c>
      <c r="B17" s="169" t="s">
        <v>326</v>
      </c>
      <c r="C17" s="170" t="s">
        <v>327</v>
      </c>
      <c r="D17" s="170" t="s">
        <v>328</v>
      </c>
      <c r="E17" s="171" t="s">
        <v>329</v>
      </c>
      <c r="F17" s="172"/>
      <c r="G17" s="167"/>
      <c r="H17" s="229"/>
      <c r="I17" s="229"/>
      <c r="J17" s="229"/>
      <c r="K17" s="229"/>
      <c r="L17" s="229"/>
      <c r="M17" s="229"/>
      <c r="N17" s="229"/>
      <c r="O17" s="229"/>
      <c r="P17" s="229"/>
      <c r="Q17" s="229"/>
    </row>
    <row r="18" spans="1:17" ht="15.75">
      <c r="A18" s="173" t="s">
        <v>330</v>
      </c>
      <c r="B18" s="174">
        <v>16</v>
      </c>
      <c r="C18" s="175">
        <v>35</v>
      </c>
      <c r="D18" s="175">
        <v>35</v>
      </c>
      <c r="E18" s="176">
        <v>6</v>
      </c>
      <c r="F18" s="191">
        <f>SUM(B18:E18)</f>
        <v>92</v>
      </c>
      <c r="G18" s="177"/>
      <c r="H18" s="229"/>
      <c r="I18" s="229"/>
      <c r="J18" s="229"/>
      <c r="K18" s="229"/>
      <c r="L18" s="229"/>
      <c r="M18" s="229"/>
      <c r="N18" s="229"/>
      <c r="O18" s="229"/>
      <c r="P18" s="229"/>
      <c r="Q18" s="229"/>
    </row>
    <row r="19" spans="1:17" ht="15.75">
      <c r="A19" s="178" t="s">
        <v>331</v>
      </c>
      <c r="B19" s="179">
        <v>11</v>
      </c>
      <c r="C19" s="180">
        <v>9</v>
      </c>
      <c r="D19" s="180">
        <v>11</v>
      </c>
      <c r="E19" s="181">
        <v>4</v>
      </c>
      <c r="F19" s="192">
        <f aca="true" t="shared" si="0" ref="F19:F27">SUM(B19:E19)</f>
        <v>35</v>
      </c>
      <c r="G19" s="177"/>
      <c r="H19" s="229"/>
      <c r="I19" s="229"/>
      <c r="J19" s="229"/>
      <c r="K19" s="229"/>
      <c r="L19" s="229"/>
      <c r="M19" s="229"/>
      <c r="N19" s="229"/>
      <c r="O19" s="229"/>
      <c r="P19" s="229"/>
      <c r="Q19" s="229"/>
    </row>
    <row r="20" spans="1:17" ht="15.75">
      <c r="A20" s="178" t="s">
        <v>332</v>
      </c>
      <c r="B20" s="179">
        <v>37</v>
      </c>
      <c r="C20" s="180">
        <v>43</v>
      </c>
      <c r="D20" s="180">
        <v>49</v>
      </c>
      <c r="E20" s="181">
        <v>19</v>
      </c>
      <c r="F20" s="192">
        <f t="shared" si="0"/>
        <v>148</v>
      </c>
      <c r="G20" s="177"/>
      <c r="H20" s="229"/>
      <c r="I20" s="229"/>
      <c r="J20" s="229"/>
      <c r="K20" s="229"/>
      <c r="L20" s="229"/>
      <c r="M20" s="229"/>
      <c r="N20" s="229"/>
      <c r="O20" s="229"/>
      <c r="P20" s="229"/>
      <c r="Q20" s="229"/>
    </row>
    <row r="21" spans="1:17" ht="15.75">
      <c r="A21" s="178" t="s">
        <v>333</v>
      </c>
      <c r="B21" s="179">
        <v>41</v>
      </c>
      <c r="C21" s="180">
        <v>37</v>
      </c>
      <c r="D21" s="180">
        <v>49</v>
      </c>
      <c r="E21" s="181">
        <v>18</v>
      </c>
      <c r="F21" s="192">
        <f t="shared" si="0"/>
        <v>145</v>
      </c>
      <c r="G21" s="177"/>
      <c r="H21" s="229"/>
      <c r="I21" s="229"/>
      <c r="J21" s="229"/>
      <c r="K21" s="229"/>
      <c r="L21" s="229"/>
      <c r="M21" s="229"/>
      <c r="N21" s="229"/>
      <c r="O21" s="229"/>
      <c r="P21" s="229"/>
      <c r="Q21" s="229"/>
    </row>
    <row r="22" spans="1:17" ht="15.75">
      <c r="A22" s="291" t="s">
        <v>334</v>
      </c>
      <c r="B22" s="292">
        <v>28</v>
      </c>
      <c r="C22" s="293">
        <v>48</v>
      </c>
      <c r="D22" s="293">
        <v>26</v>
      </c>
      <c r="E22" s="294">
        <v>18</v>
      </c>
      <c r="F22" s="295">
        <f t="shared" si="0"/>
        <v>120</v>
      </c>
      <c r="G22" s="177"/>
      <c r="H22" s="229"/>
      <c r="I22" s="229"/>
      <c r="J22" s="229"/>
      <c r="K22" s="229"/>
      <c r="L22" s="229"/>
      <c r="M22" s="229"/>
      <c r="N22" s="229"/>
      <c r="O22" s="229"/>
      <c r="P22" s="229"/>
      <c r="Q22" s="229"/>
    </row>
    <row r="23" spans="1:17" ht="15.75">
      <c r="A23" s="178" t="s">
        <v>335</v>
      </c>
      <c r="B23" s="179">
        <v>19</v>
      </c>
      <c r="C23" s="180">
        <v>14</v>
      </c>
      <c r="D23" s="180">
        <v>24</v>
      </c>
      <c r="E23" s="181">
        <v>7</v>
      </c>
      <c r="F23" s="192">
        <f t="shared" si="0"/>
        <v>64</v>
      </c>
      <c r="G23" s="177"/>
      <c r="H23" s="229"/>
      <c r="I23" s="229"/>
      <c r="J23" s="229"/>
      <c r="K23" s="229"/>
      <c r="L23" s="229"/>
      <c r="M23" s="229"/>
      <c r="N23" s="229"/>
      <c r="O23" s="229"/>
      <c r="P23" s="229"/>
      <c r="Q23" s="229"/>
    </row>
    <row r="24" spans="1:17" ht="15.75">
      <c r="A24" s="178" t="s">
        <v>336</v>
      </c>
      <c r="B24" s="179">
        <v>26</v>
      </c>
      <c r="C24" s="180">
        <v>38</v>
      </c>
      <c r="D24" s="180">
        <v>24</v>
      </c>
      <c r="E24" s="181">
        <v>16</v>
      </c>
      <c r="F24" s="192">
        <f t="shared" si="0"/>
        <v>104</v>
      </c>
      <c r="G24" s="177"/>
      <c r="H24" s="229"/>
      <c r="I24" s="229"/>
      <c r="J24" s="229"/>
      <c r="K24" s="229"/>
      <c r="L24" s="229"/>
      <c r="M24" s="229"/>
      <c r="N24" s="229"/>
      <c r="O24" s="229"/>
      <c r="P24" s="229"/>
      <c r="Q24" s="229"/>
    </row>
    <row r="25" spans="1:17" ht="15.75">
      <c r="A25" s="178" t="s">
        <v>337</v>
      </c>
      <c r="B25" s="179">
        <v>72</v>
      </c>
      <c r="C25" s="180">
        <v>86</v>
      </c>
      <c r="D25" s="180">
        <v>64</v>
      </c>
      <c r="E25" s="181">
        <v>53</v>
      </c>
      <c r="F25" s="192">
        <f t="shared" si="0"/>
        <v>275</v>
      </c>
      <c r="G25" s="177"/>
      <c r="H25" s="229"/>
      <c r="I25" s="229"/>
      <c r="J25" s="229"/>
      <c r="K25" s="229"/>
      <c r="L25" s="229"/>
      <c r="M25" s="229"/>
      <c r="N25" s="229"/>
      <c r="O25" s="229"/>
      <c r="P25" s="229"/>
      <c r="Q25" s="229"/>
    </row>
    <row r="26" spans="1:17" ht="16.5" thickBot="1">
      <c r="A26" s="182" t="s">
        <v>338</v>
      </c>
      <c r="B26" s="183">
        <v>41</v>
      </c>
      <c r="C26" s="184">
        <v>37</v>
      </c>
      <c r="D26" s="184">
        <v>49</v>
      </c>
      <c r="E26" s="185">
        <v>18</v>
      </c>
      <c r="F26" s="193">
        <f t="shared" si="0"/>
        <v>145</v>
      </c>
      <c r="G26" s="177"/>
      <c r="H26" s="229"/>
      <c r="I26" s="229"/>
      <c r="J26" s="229"/>
      <c r="K26" s="229"/>
      <c r="L26" s="229"/>
      <c r="M26" s="229"/>
      <c r="N26" s="229"/>
      <c r="O26" s="229"/>
      <c r="P26" s="229"/>
      <c r="Q26" s="229"/>
    </row>
    <row r="27" spans="1:17" ht="15.75">
      <c r="A27" s="186" t="s">
        <v>339</v>
      </c>
      <c r="B27" s="288">
        <f>SUM(B18:B26)</f>
        <v>291</v>
      </c>
      <c r="C27" s="288">
        <f>SUM(C18:C26)</f>
        <v>347</v>
      </c>
      <c r="D27" s="288">
        <f>SUM(D18:D26)</f>
        <v>331</v>
      </c>
      <c r="E27" s="289">
        <f>SUM(E18:E26)</f>
        <v>159</v>
      </c>
      <c r="F27" s="290">
        <f t="shared" si="0"/>
        <v>1128</v>
      </c>
      <c r="G27" s="233"/>
      <c r="H27" s="229"/>
      <c r="I27" s="229"/>
      <c r="J27" s="229"/>
      <c r="K27" s="229"/>
      <c r="L27" s="229"/>
      <c r="M27" s="229"/>
      <c r="N27" s="229"/>
      <c r="O27" s="229"/>
      <c r="P27" s="229"/>
      <c r="Q27" s="229"/>
    </row>
    <row r="28" spans="1:17" ht="15.75">
      <c r="A28" s="187"/>
      <c r="B28" s="233"/>
      <c r="C28" s="233"/>
      <c r="D28" s="233"/>
      <c r="E28" s="233"/>
      <c r="F28" s="233"/>
      <c r="G28" s="233"/>
      <c r="H28" s="229"/>
      <c r="I28" s="229"/>
      <c r="J28" s="229"/>
      <c r="K28" s="229"/>
      <c r="L28" s="229"/>
      <c r="M28" s="229"/>
      <c r="N28" s="229"/>
      <c r="O28" s="229"/>
      <c r="P28" s="229"/>
      <c r="Q28" s="229"/>
    </row>
    <row r="29" spans="1:17" ht="12.75">
      <c r="A29" s="234" t="s">
        <v>340</v>
      </c>
      <c r="B29" s="235" t="s">
        <v>307</v>
      </c>
      <c r="C29" s="236" t="s">
        <v>308</v>
      </c>
      <c r="D29" s="236" t="s">
        <v>309</v>
      </c>
      <c r="E29" s="237" t="s">
        <v>310</v>
      </c>
      <c r="F29" s="510" t="s">
        <v>307</v>
      </c>
      <c r="G29" s="510"/>
      <c r="H29" s="511" t="s">
        <v>308</v>
      </c>
      <c r="I29" s="511"/>
      <c r="J29" s="511" t="s">
        <v>309</v>
      </c>
      <c r="K29" s="511"/>
      <c r="L29" s="510" t="s">
        <v>310</v>
      </c>
      <c r="M29" s="510"/>
      <c r="N29" s="238" t="s">
        <v>307</v>
      </c>
      <c r="O29" s="239" t="s">
        <v>308</v>
      </c>
      <c r="P29" s="239" t="s">
        <v>309</v>
      </c>
      <c r="Q29" s="240" t="s">
        <v>310</v>
      </c>
    </row>
    <row r="30" spans="1:17" ht="13.5" thickBot="1">
      <c r="A30" s="241" t="s">
        <v>341</v>
      </c>
      <c r="B30" s="503" t="s">
        <v>342</v>
      </c>
      <c r="C30" s="503"/>
      <c r="D30" s="503"/>
      <c r="E30" s="504"/>
      <c r="F30" s="505" t="s">
        <v>343</v>
      </c>
      <c r="G30" s="506"/>
      <c r="H30" s="506"/>
      <c r="I30" s="506"/>
      <c r="J30" s="506"/>
      <c r="K30" s="506"/>
      <c r="L30" s="506"/>
      <c r="M30" s="507"/>
      <c r="N30" s="508" t="s">
        <v>344</v>
      </c>
      <c r="O30" s="509"/>
      <c r="P30" s="509"/>
      <c r="Q30" s="509"/>
    </row>
    <row r="31" spans="1:18" ht="15.75">
      <c r="A31" s="178" t="s">
        <v>330</v>
      </c>
      <c r="B31" s="242">
        <f aca="true" t="shared" si="1" ref="B31:E39">B18/B$41</f>
        <v>1.4845360824742266</v>
      </c>
      <c r="C31" s="243">
        <f>C18/C$41</f>
        <v>2.723342939481268</v>
      </c>
      <c r="D31" s="243">
        <f t="shared" si="1"/>
        <v>2.8549848942598186</v>
      </c>
      <c r="E31" s="244">
        <f t="shared" si="1"/>
        <v>0.9811320754716982</v>
      </c>
      <c r="F31" s="245">
        <f>INT(B31)</f>
        <v>1</v>
      </c>
      <c r="G31" s="246"/>
      <c r="H31" s="245">
        <f>INT(C31)</f>
        <v>2</v>
      </c>
      <c r="I31" s="246">
        <v>1</v>
      </c>
      <c r="J31" s="245">
        <f>INT(D31)</f>
        <v>2</v>
      </c>
      <c r="K31" s="246">
        <v>1</v>
      </c>
      <c r="L31" s="245">
        <f>INT(E31)</f>
        <v>0</v>
      </c>
      <c r="M31" s="246">
        <v>1</v>
      </c>
      <c r="N31" s="247">
        <f>F31+G31</f>
        <v>1</v>
      </c>
      <c r="O31" s="248">
        <f>H31+I31</f>
        <v>3</v>
      </c>
      <c r="P31" s="248">
        <f>J31+K31</f>
        <v>3</v>
      </c>
      <c r="Q31" s="249">
        <f>L31+M31</f>
        <v>1</v>
      </c>
      <c r="R31" s="188"/>
    </row>
    <row r="32" spans="1:17" ht="15.75">
      <c r="A32" s="178" t="s">
        <v>331</v>
      </c>
      <c r="B32" s="250">
        <f t="shared" si="1"/>
        <v>1.0206185567010309</v>
      </c>
      <c r="C32" s="251">
        <f t="shared" si="1"/>
        <v>0.7002881844380404</v>
      </c>
      <c r="D32" s="251">
        <f t="shared" si="1"/>
        <v>0.8972809667673716</v>
      </c>
      <c r="E32" s="252">
        <f t="shared" si="1"/>
        <v>0.6540880503144655</v>
      </c>
      <c r="F32" s="253">
        <f aca="true" t="shared" si="2" ref="F32:F39">INT(B32)</f>
        <v>1</v>
      </c>
      <c r="G32" s="254"/>
      <c r="H32" s="253">
        <f aca="true" t="shared" si="3" ref="H32:H39">INT(C32)</f>
        <v>0</v>
      </c>
      <c r="I32" s="254">
        <v>1</v>
      </c>
      <c r="J32" s="253">
        <f aca="true" t="shared" si="4" ref="J32:J39">INT(D32)</f>
        <v>0</v>
      </c>
      <c r="K32" s="254">
        <v>1</v>
      </c>
      <c r="L32" s="253">
        <f aca="true" t="shared" si="5" ref="L32:L39">INT(E32)</f>
        <v>0</v>
      </c>
      <c r="M32" s="254">
        <v>1</v>
      </c>
      <c r="N32" s="255">
        <f aca="true" t="shared" si="6" ref="N32:N39">F32+G32</f>
        <v>1</v>
      </c>
      <c r="O32" s="256">
        <f aca="true" t="shared" si="7" ref="O32:O39">H32+I32</f>
        <v>1</v>
      </c>
      <c r="P32" s="256">
        <f aca="true" t="shared" si="8" ref="P32:P39">J32+K32</f>
        <v>1</v>
      </c>
      <c r="Q32" s="257">
        <f aca="true" t="shared" si="9" ref="Q32:Q39">L32+M32</f>
        <v>1</v>
      </c>
    </row>
    <row r="33" spans="1:17" ht="15.75">
      <c r="A33" s="178" t="s">
        <v>332</v>
      </c>
      <c r="B33" s="250">
        <f t="shared" si="1"/>
        <v>3.4329896907216493</v>
      </c>
      <c r="C33" s="251">
        <f t="shared" si="1"/>
        <v>3.3458213256484153</v>
      </c>
      <c r="D33" s="251">
        <f t="shared" si="1"/>
        <v>3.996978851963746</v>
      </c>
      <c r="E33" s="252">
        <f t="shared" si="1"/>
        <v>3.106918238993711</v>
      </c>
      <c r="F33" s="253">
        <f t="shared" si="2"/>
        <v>3</v>
      </c>
      <c r="G33" s="254"/>
      <c r="H33" s="253">
        <f t="shared" si="3"/>
        <v>3</v>
      </c>
      <c r="I33" s="254"/>
      <c r="J33" s="253">
        <f t="shared" si="4"/>
        <v>3</v>
      </c>
      <c r="K33" s="254">
        <v>1</v>
      </c>
      <c r="L33" s="253">
        <f t="shared" si="5"/>
        <v>3</v>
      </c>
      <c r="M33" s="254"/>
      <c r="N33" s="255">
        <f t="shared" si="6"/>
        <v>3</v>
      </c>
      <c r="O33" s="256">
        <f t="shared" si="7"/>
        <v>3</v>
      </c>
      <c r="P33" s="256">
        <f t="shared" si="8"/>
        <v>4</v>
      </c>
      <c r="Q33" s="257">
        <f t="shared" si="9"/>
        <v>3</v>
      </c>
    </row>
    <row r="34" spans="1:17" ht="15.75">
      <c r="A34" s="178" t="s">
        <v>333</v>
      </c>
      <c r="B34" s="250">
        <f t="shared" si="1"/>
        <v>3.804123711340206</v>
      </c>
      <c r="C34" s="251">
        <f t="shared" si="1"/>
        <v>2.878962536023055</v>
      </c>
      <c r="D34" s="251">
        <f t="shared" si="1"/>
        <v>3.996978851963746</v>
      </c>
      <c r="E34" s="252">
        <f t="shared" si="1"/>
        <v>2.9433962264150946</v>
      </c>
      <c r="F34" s="253">
        <f t="shared" si="2"/>
        <v>3</v>
      </c>
      <c r="G34" s="254">
        <v>1</v>
      </c>
      <c r="H34" s="253">
        <f t="shared" si="3"/>
        <v>2</v>
      </c>
      <c r="I34" s="254">
        <v>1</v>
      </c>
      <c r="J34" s="253">
        <f t="shared" si="4"/>
        <v>3</v>
      </c>
      <c r="K34" s="254">
        <v>1</v>
      </c>
      <c r="L34" s="253">
        <f t="shared" si="5"/>
        <v>2</v>
      </c>
      <c r="M34" s="254">
        <v>1</v>
      </c>
      <c r="N34" s="255">
        <f t="shared" si="6"/>
        <v>4</v>
      </c>
      <c r="O34" s="256">
        <f t="shared" si="7"/>
        <v>3</v>
      </c>
      <c r="P34" s="256">
        <f t="shared" si="8"/>
        <v>4</v>
      </c>
      <c r="Q34" s="257">
        <f t="shared" si="9"/>
        <v>3</v>
      </c>
    </row>
    <row r="35" spans="1:17" ht="15.75">
      <c r="A35" s="282" t="s">
        <v>334</v>
      </c>
      <c r="B35" s="283">
        <f t="shared" si="1"/>
        <v>2.5979381443298966</v>
      </c>
      <c r="C35" s="284">
        <f t="shared" si="1"/>
        <v>3.734870317002882</v>
      </c>
      <c r="D35" s="284">
        <f t="shared" si="1"/>
        <v>2.120845921450151</v>
      </c>
      <c r="E35" s="285">
        <f t="shared" si="1"/>
        <v>2.9433962264150946</v>
      </c>
      <c r="F35" s="286">
        <f t="shared" si="2"/>
        <v>2</v>
      </c>
      <c r="G35" s="287">
        <v>1</v>
      </c>
      <c r="H35" s="286">
        <f t="shared" si="3"/>
        <v>3</v>
      </c>
      <c r="I35" s="287">
        <v>1</v>
      </c>
      <c r="J35" s="286">
        <f t="shared" si="4"/>
        <v>2</v>
      </c>
      <c r="K35" s="287"/>
      <c r="L35" s="286">
        <f t="shared" si="5"/>
        <v>2</v>
      </c>
      <c r="M35" s="287">
        <v>1</v>
      </c>
      <c r="N35" s="258">
        <f t="shared" si="6"/>
        <v>3</v>
      </c>
      <c r="O35" s="259">
        <f t="shared" si="7"/>
        <v>4</v>
      </c>
      <c r="P35" s="259">
        <f t="shared" si="8"/>
        <v>2</v>
      </c>
      <c r="Q35" s="260">
        <f t="shared" si="9"/>
        <v>3</v>
      </c>
    </row>
    <row r="36" spans="1:17" ht="15.75">
      <c r="A36" s="178" t="s">
        <v>335</v>
      </c>
      <c r="B36" s="250">
        <f t="shared" si="1"/>
        <v>1.7628865979381443</v>
      </c>
      <c r="C36" s="251">
        <f t="shared" si="1"/>
        <v>1.0893371757925072</v>
      </c>
      <c r="D36" s="251">
        <f t="shared" si="1"/>
        <v>1.957703927492447</v>
      </c>
      <c r="E36" s="252">
        <f t="shared" si="1"/>
        <v>1.1446540880503144</v>
      </c>
      <c r="F36" s="253">
        <f t="shared" si="2"/>
        <v>1</v>
      </c>
      <c r="G36" s="254">
        <v>1</v>
      </c>
      <c r="H36" s="253">
        <f t="shared" si="3"/>
        <v>1</v>
      </c>
      <c r="I36" s="254"/>
      <c r="J36" s="253">
        <f t="shared" si="4"/>
        <v>1</v>
      </c>
      <c r="K36" s="254">
        <v>1</v>
      </c>
      <c r="L36" s="253">
        <f t="shared" si="5"/>
        <v>1</v>
      </c>
      <c r="M36" s="254"/>
      <c r="N36" s="255">
        <f t="shared" si="6"/>
        <v>2</v>
      </c>
      <c r="O36" s="256">
        <f t="shared" si="7"/>
        <v>1</v>
      </c>
      <c r="P36" s="256">
        <f t="shared" si="8"/>
        <v>2</v>
      </c>
      <c r="Q36" s="257">
        <f t="shared" si="9"/>
        <v>1</v>
      </c>
    </row>
    <row r="37" spans="1:17" ht="15.75">
      <c r="A37" s="178" t="s">
        <v>336</v>
      </c>
      <c r="B37" s="250">
        <f t="shared" si="1"/>
        <v>2.4123711340206184</v>
      </c>
      <c r="C37" s="251">
        <f t="shared" si="1"/>
        <v>2.9567723342939485</v>
      </c>
      <c r="D37" s="251">
        <f t="shared" si="1"/>
        <v>1.957703927492447</v>
      </c>
      <c r="E37" s="252">
        <f t="shared" si="1"/>
        <v>2.616352201257862</v>
      </c>
      <c r="F37" s="253">
        <f t="shared" si="2"/>
        <v>2</v>
      </c>
      <c r="G37" s="254"/>
      <c r="H37" s="253">
        <f t="shared" si="3"/>
        <v>2</v>
      </c>
      <c r="I37" s="254">
        <v>1</v>
      </c>
      <c r="J37" s="253">
        <f t="shared" si="4"/>
        <v>1</v>
      </c>
      <c r="K37" s="254">
        <v>1</v>
      </c>
      <c r="L37" s="253">
        <f t="shared" si="5"/>
        <v>2</v>
      </c>
      <c r="M37" s="254"/>
      <c r="N37" s="255">
        <f t="shared" si="6"/>
        <v>2</v>
      </c>
      <c r="O37" s="256">
        <f t="shared" si="7"/>
        <v>3</v>
      </c>
      <c r="P37" s="256">
        <f t="shared" si="8"/>
        <v>2</v>
      </c>
      <c r="Q37" s="257">
        <f t="shared" si="9"/>
        <v>2</v>
      </c>
    </row>
    <row r="38" spans="1:17" ht="15.75">
      <c r="A38" s="178" t="s">
        <v>337</v>
      </c>
      <c r="B38" s="250">
        <f t="shared" si="1"/>
        <v>6.68041237113402</v>
      </c>
      <c r="C38" s="251">
        <f t="shared" si="1"/>
        <v>6.691642651296831</v>
      </c>
      <c r="D38" s="251">
        <f t="shared" si="1"/>
        <v>5.220543806646526</v>
      </c>
      <c r="E38" s="252">
        <f t="shared" si="1"/>
        <v>8.666666666666668</v>
      </c>
      <c r="F38" s="253">
        <f t="shared" si="2"/>
        <v>6</v>
      </c>
      <c r="G38" s="254">
        <v>1</v>
      </c>
      <c r="H38" s="253">
        <f t="shared" si="3"/>
        <v>6</v>
      </c>
      <c r="I38" s="254"/>
      <c r="J38" s="253">
        <f t="shared" si="4"/>
        <v>5</v>
      </c>
      <c r="K38" s="254"/>
      <c r="L38" s="253">
        <f t="shared" si="5"/>
        <v>8</v>
      </c>
      <c r="M38" s="254">
        <v>1</v>
      </c>
      <c r="N38" s="255">
        <f t="shared" si="6"/>
        <v>7</v>
      </c>
      <c r="O38" s="256">
        <f t="shared" si="7"/>
        <v>6</v>
      </c>
      <c r="P38" s="256">
        <f t="shared" si="8"/>
        <v>5</v>
      </c>
      <c r="Q38" s="257">
        <f t="shared" si="9"/>
        <v>9</v>
      </c>
    </row>
    <row r="39" spans="1:17" ht="16.5" thickBot="1">
      <c r="A39" s="261" t="s">
        <v>338</v>
      </c>
      <c r="B39" s="262">
        <f t="shared" si="1"/>
        <v>3.804123711340206</v>
      </c>
      <c r="C39" s="263">
        <f t="shared" si="1"/>
        <v>2.878962536023055</v>
      </c>
      <c r="D39" s="263">
        <f t="shared" si="1"/>
        <v>3.996978851963746</v>
      </c>
      <c r="E39" s="264">
        <f t="shared" si="1"/>
        <v>2.9433962264150946</v>
      </c>
      <c r="F39" s="265">
        <f t="shared" si="2"/>
        <v>3</v>
      </c>
      <c r="G39" s="266">
        <v>1</v>
      </c>
      <c r="H39" s="265">
        <f t="shared" si="3"/>
        <v>2</v>
      </c>
      <c r="I39" s="266">
        <v>1</v>
      </c>
      <c r="J39" s="265">
        <f t="shared" si="4"/>
        <v>3</v>
      </c>
      <c r="K39" s="266">
        <v>1</v>
      </c>
      <c r="L39" s="265">
        <f t="shared" si="5"/>
        <v>2</v>
      </c>
      <c r="M39" s="266">
        <v>1</v>
      </c>
      <c r="N39" s="267">
        <f t="shared" si="6"/>
        <v>4</v>
      </c>
      <c r="O39" s="268">
        <f t="shared" si="7"/>
        <v>3</v>
      </c>
      <c r="P39" s="268">
        <f t="shared" si="8"/>
        <v>4</v>
      </c>
      <c r="Q39" s="269">
        <f t="shared" si="9"/>
        <v>3</v>
      </c>
    </row>
    <row r="40" spans="1:17" ht="13.5">
      <c r="A40" s="189" t="s">
        <v>345</v>
      </c>
      <c r="B40" s="270">
        <f>SUM(B31:B39)</f>
        <v>26.999999999999996</v>
      </c>
      <c r="C40" s="270">
        <f>SUM(C31:C39)</f>
        <v>27</v>
      </c>
      <c r="D40" s="270">
        <f>SUM(D31:D39)</f>
        <v>27</v>
      </c>
      <c r="E40" s="271">
        <f>SUM(E31:E39)</f>
        <v>26</v>
      </c>
      <c r="F40" s="272">
        <f>SUM(F31:F39)</f>
        <v>22</v>
      </c>
      <c r="G40" s="273">
        <f>SUM(F40,G31:G39)</f>
        <v>27</v>
      </c>
      <c r="H40" s="272">
        <f>SUM(H31:H39)</f>
        <v>21</v>
      </c>
      <c r="I40" s="273">
        <f>SUM(H40,I31:I39)</f>
        <v>27</v>
      </c>
      <c r="J40" s="272">
        <f>SUM(J31:J39)</f>
        <v>20</v>
      </c>
      <c r="K40" s="273">
        <f>SUM(J40,K31:K39)</f>
        <v>27</v>
      </c>
      <c r="L40" s="272">
        <f>SUM(L31:L39)</f>
        <v>20</v>
      </c>
      <c r="M40" s="273">
        <f>SUM(L40,M31:M39)</f>
        <v>26</v>
      </c>
      <c r="N40" s="274">
        <f>SUM(N31:N39)</f>
        <v>27</v>
      </c>
      <c r="O40" s="275">
        <f>SUM(O31:O39)</f>
        <v>27</v>
      </c>
      <c r="P40" s="275">
        <f>SUM(P31:P39)</f>
        <v>27</v>
      </c>
      <c r="Q40" s="276">
        <f>SUM(Q31:Q39)</f>
        <v>26</v>
      </c>
    </row>
    <row r="41" spans="1:17" ht="12.75">
      <c r="A41" s="190" t="s">
        <v>346</v>
      </c>
      <c r="B41" s="277">
        <f>B27/B13</f>
        <v>10.777777777777779</v>
      </c>
      <c r="C41" s="277">
        <f>C27/C13</f>
        <v>12.851851851851851</v>
      </c>
      <c r="D41" s="277">
        <f>D27/D13</f>
        <v>12.25925925925926</v>
      </c>
      <c r="E41" s="278">
        <f>E27/E13</f>
        <v>6.115384615384615</v>
      </c>
      <c r="F41" s="279"/>
      <c r="G41" s="279"/>
      <c r="H41" s="229"/>
      <c r="I41" s="229"/>
      <c r="J41" s="229"/>
      <c r="K41" s="229"/>
      <c r="L41" s="229"/>
      <c r="M41" s="229"/>
      <c r="N41" s="229"/>
      <c r="O41" s="229"/>
      <c r="P41" s="229"/>
      <c r="Q41" s="229"/>
    </row>
    <row r="42" ht="12.75">
      <c r="H42" s="280"/>
    </row>
    <row r="44" spans="14:17" ht="12.75">
      <c r="N44" s="281"/>
      <c r="O44" s="281"/>
      <c r="P44" s="281"/>
      <c r="Q44" s="281"/>
    </row>
    <row r="55" ht="12.75">
      <c r="C55" s="62" t="s">
        <v>347</v>
      </c>
    </row>
  </sheetData>
  <mergeCells count="7">
    <mergeCell ref="B30:E30"/>
    <mergeCell ref="F30:M30"/>
    <mergeCell ref="N30:Q30"/>
    <mergeCell ref="F29:G29"/>
    <mergeCell ref="H29:I29"/>
    <mergeCell ref="J29:K29"/>
    <mergeCell ref="L29:M2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G22" sqref="G22"/>
    </sheetView>
  </sheetViews>
  <sheetFormatPr defaultColWidth="9.00390625" defaultRowHeight="12.75"/>
  <cols>
    <col min="1" max="5" width="18.375" style="62" customWidth="1"/>
    <col min="6" max="6" width="7.625" style="0" customWidth="1"/>
  </cols>
  <sheetData>
    <row r="1" ht="15.75">
      <c r="A1" s="212" t="s">
        <v>258</v>
      </c>
    </row>
    <row r="2" ht="12.75">
      <c r="A2" s="213" t="s">
        <v>259</v>
      </c>
    </row>
    <row r="4" spans="1:5" ht="15.75">
      <c r="A4" s="214" t="s">
        <v>260</v>
      </c>
      <c r="B4" s="215"/>
      <c r="C4" s="215"/>
      <c r="D4" s="215"/>
      <c r="E4" s="215"/>
    </row>
    <row r="5" spans="1:5" ht="13.5">
      <c r="A5" s="216" t="s">
        <v>261</v>
      </c>
      <c r="B5" s="215"/>
      <c r="C5" s="215"/>
      <c r="D5" s="215"/>
      <c r="E5" s="215"/>
    </row>
    <row r="6" spans="1:5" ht="12.75">
      <c r="A6" s="215"/>
      <c r="B6" s="215"/>
      <c r="C6" s="215"/>
      <c r="D6" s="215"/>
      <c r="E6" s="215"/>
    </row>
    <row r="7" spans="1:5" ht="13.5">
      <c r="A7" s="217" t="s">
        <v>256</v>
      </c>
      <c r="B7" s="218" t="s">
        <v>262</v>
      </c>
      <c r="C7" s="218" t="s">
        <v>263</v>
      </c>
      <c r="D7" s="218" t="s">
        <v>264</v>
      </c>
      <c r="E7" s="218" t="s">
        <v>265</v>
      </c>
    </row>
    <row r="8" spans="1:5" ht="12.75">
      <c r="A8" s="219"/>
      <c r="B8" s="220">
        <v>12</v>
      </c>
      <c r="C8" s="220">
        <v>12</v>
      </c>
      <c r="D8" s="220">
        <v>12</v>
      </c>
      <c r="E8" s="220">
        <v>12</v>
      </c>
    </row>
    <row r="9" spans="1:5" ht="12.75">
      <c r="A9" s="219" t="s">
        <v>266</v>
      </c>
      <c r="B9" s="219" t="s">
        <v>267</v>
      </c>
      <c r="C9" s="219" t="s">
        <v>268</v>
      </c>
      <c r="D9" s="219" t="s">
        <v>53</v>
      </c>
      <c r="E9" s="221" t="s">
        <v>55</v>
      </c>
    </row>
    <row r="10" spans="1:5" ht="13.5" customHeight="1">
      <c r="A10" s="219"/>
      <c r="B10" s="219" t="s">
        <v>269</v>
      </c>
      <c r="C10" s="219" t="s">
        <v>270</v>
      </c>
      <c r="D10" s="219" t="s">
        <v>271</v>
      </c>
      <c r="E10" s="219" t="s">
        <v>272</v>
      </c>
    </row>
    <row r="11" spans="1:5" ht="12.75">
      <c r="A11" s="219"/>
      <c r="B11" s="219" t="s">
        <v>273</v>
      </c>
      <c r="C11" s="219" t="s">
        <v>274</v>
      </c>
      <c r="D11" s="221" t="s">
        <v>78</v>
      </c>
      <c r="E11" s="219" t="s">
        <v>275</v>
      </c>
    </row>
    <row r="12" spans="1:5" ht="12.75">
      <c r="A12" s="219"/>
      <c r="B12" s="221" t="s">
        <v>159</v>
      </c>
      <c r="C12" s="219" t="s">
        <v>276</v>
      </c>
      <c r="D12" s="219" t="s">
        <v>277</v>
      </c>
      <c r="E12" s="219" t="s">
        <v>278</v>
      </c>
    </row>
    <row r="13" spans="1:5" ht="12.75">
      <c r="A13" s="219"/>
      <c r="B13" s="219" t="s">
        <v>279</v>
      </c>
      <c r="C13" s="219" t="s">
        <v>280</v>
      </c>
      <c r="D13" s="221" t="s">
        <v>57</v>
      </c>
      <c r="E13" s="219" t="s">
        <v>281</v>
      </c>
    </row>
    <row r="14" spans="1:5" ht="12.75">
      <c r="A14" s="219"/>
      <c r="B14" s="219" t="s">
        <v>282</v>
      </c>
      <c r="C14" s="221" t="s">
        <v>190</v>
      </c>
      <c r="D14" s="219" t="s">
        <v>283</v>
      </c>
      <c r="E14" s="219" t="s">
        <v>284</v>
      </c>
    </row>
    <row r="15" spans="1:5" ht="12.75">
      <c r="A15" s="219"/>
      <c r="B15" s="221" t="s">
        <v>285</v>
      </c>
      <c r="C15" s="221" t="s">
        <v>286</v>
      </c>
      <c r="D15" s="219" t="s">
        <v>287</v>
      </c>
      <c r="E15" s="219" t="s">
        <v>288</v>
      </c>
    </row>
    <row r="16" spans="1:5" ht="12.75">
      <c r="A16" s="219"/>
      <c r="B16" s="219" t="s">
        <v>289</v>
      </c>
      <c r="C16" s="219" t="s">
        <v>290</v>
      </c>
      <c r="D16" s="221" t="s">
        <v>196</v>
      </c>
      <c r="E16" s="221" t="s">
        <v>7</v>
      </c>
    </row>
    <row r="17" spans="1:5" ht="12.75">
      <c r="A17" s="219"/>
      <c r="B17" s="219" t="s">
        <v>291</v>
      </c>
      <c r="C17" s="219" t="s">
        <v>292</v>
      </c>
      <c r="D17" s="219" t="s">
        <v>293</v>
      </c>
      <c r="E17" s="219" t="s">
        <v>294</v>
      </c>
    </row>
    <row r="18" spans="1:5" ht="12.75">
      <c r="A18" s="219"/>
      <c r="B18" s="219" t="s">
        <v>295</v>
      </c>
      <c r="C18" s="221" t="s">
        <v>165</v>
      </c>
      <c r="D18" s="219" t="s">
        <v>296</v>
      </c>
      <c r="E18" s="219" t="s">
        <v>297</v>
      </c>
    </row>
    <row r="19" spans="1:5" ht="12.75">
      <c r="A19" s="219"/>
      <c r="B19" s="219" t="s">
        <v>298</v>
      </c>
      <c r="C19" s="219" t="s">
        <v>299</v>
      </c>
      <c r="D19" s="219" t="s">
        <v>300</v>
      </c>
      <c r="E19" s="219" t="s">
        <v>301</v>
      </c>
    </row>
    <row r="20" spans="1:5" ht="13.5" customHeight="1">
      <c r="A20" s="222"/>
      <c r="B20" s="223" t="s">
        <v>157</v>
      </c>
      <c r="C20" s="223" t="s">
        <v>161</v>
      </c>
      <c r="D20" s="222" t="s">
        <v>302</v>
      </c>
      <c r="E20" s="222" t="s">
        <v>303</v>
      </c>
    </row>
    <row r="22" spans="1:5" ht="15.75">
      <c r="A22" s="214" t="s">
        <v>304</v>
      </c>
      <c r="B22" s="215"/>
      <c r="C22" s="215"/>
      <c r="D22" s="215"/>
      <c r="E22" s="215"/>
    </row>
    <row r="23" spans="1:5" ht="13.5">
      <c r="A23" s="216" t="s">
        <v>305</v>
      </c>
      <c r="B23" s="215"/>
      <c r="C23" s="215"/>
      <c r="D23" s="215"/>
      <c r="E23" s="215"/>
    </row>
    <row r="24" spans="1:5" ht="13.5">
      <c r="A24" s="216"/>
      <c r="B24" s="215"/>
      <c r="C24" s="215"/>
      <c r="D24" s="215"/>
      <c r="E24" s="215"/>
    </row>
    <row r="25" spans="1:5" ht="13.5">
      <c r="A25" s="217" t="s">
        <v>256</v>
      </c>
      <c r="B25" s="218" t="s">
        <v>262</v>
      </c>
      <c r="C25" s="218" t="s">
        <v>263</v>
      </c>
      <c r="D25" s="218" t="s">
        <v>264</v>
      </c>
      <c r="E25" s="218" t="s">
        <v>265</v>
      </c>
    </row>
    <row r="26" spans="1:5" ht="13.5">
      <c r="A26" s="224"/>
      <c r="B26" s="220">
        <v>0</v>
      </c>
      <c r="C26" s="220">
        <v>0</v>
      </c>
      <c r="D26" s="220">
        <v>0</v>
      </c>
      <c r="E26" s="220">
        <v>0</v>
      </c>
    </row>
    <row r="27" spans="1:5" ht="12.75">
      <c r="A27" s="219" t="s">
        <v>266</v>
      </c>
      <c r="B27" s="225"/>
      <c r="C27" s="219"/>
      <c r="D27" s="219"/>
      <c r="E27" s="225"/>
    </row>
    <row r="28" spans="1:5" ht="12.75">
      <c r="A28" s="219"/>
      <c r="B28" s="226"/>
      <c r="C28" s="219"/>
      <c r="D28" s="219"/>
      <c r="E28" s="226"/>
    </row>
    <row r="29" spans="1:5" ht="12.75">
      <c r="A29" s="222"/>
      <c r="B29" s="227"/>
      <c r="C29" s="222"/>
      <c r="D29" s="222"/>
      <c r="E29" s="227"/>
    </row>
  </sheetData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"/>
  <sheetViews>
    <sheetView zoomScale="92" zoomScaleNormal="92" zoomScalePageLayoutView="0" workbookViewId="0" topLeftCell="A1">
      <selection activeCell="E33" sqref="E33"/>
    </sheetView>
  </sheetViews>
  <sheetFormatPr defaultColWidth="9.00390625" defaultRowHeight="12.75"/>
  <cols>
    <col min="1" max="1" width="4.125" style="52" customWidth="1"/>
    <col min="2" max="2" width="23.00390625" style="0" customWidth="1"/>
    <col min="3" max="3" width="6.625" style="0" customWidth="1"/>
    <col min="4" max="4" width="21.875" style="0" customWidth="1"/>
    <col min="5" max="5" width="14.25390625" style="0" customWidth="1"/>
    <col min="6" max="7" width="7.00390625" style="45" customWidth="1"/>
    <col min="8" max="8" width="10.375" style="161" customWidth="1"/>
    <col min="9" max="10" width="4.75390625" style="63" customWidth="1"/>
    <col min="11" max="16" width="4.75390625" style="62" customWidth="1"/>
    <col min="17" max="18" width="4.75390625" style="63" customWidth="1"/>
    <col min="19" max="19" width="4.625" style="0" customWidth="1"/>
  </cols>
  <sheetData>
    <row r="1" spans="2:18" ht="22.5" customHeight="1">
      <c r="B1" s="199" t="s">
        <v>10</v>
      </c>
      <c r="H1" s="1"/>
      <c r="I1" s="35"/>
      <c r="J1" s="35"/>
      <c r="K1" s="56"/>
      <c r="L1" s="56"/>
      <c r="M1" s="56"/>
      <c r="N1" s="56"/>
      <c r="O1" s="56"/>
      <c r="P1" s="56"/>
      <c r="Q1" s="35"/>
      <c r="R1" s="35"/>
    </row>
    <row r="2" spans="1:18" s="161" customFormat="1" ht="15" customHeight="1">
      <c r="A2" s="201"/>
      <c r="B2" s="202" t="s">
        <v>3</v>
      </c>
      <c r="F2" s="203"/>
      <c r="G2" s="203"/>
      <c r="H2" s="1"/>
      <c r="I2" s="35"/>
      <c r="J2" s="35"/>
      <c r="K2" s="56"/>
      <c r="L2" s="56"/>
      <c r="M2" s="56"/>
      <c r="N2" s="56"/>
      <c r="O2" s="56"/>
      <c r="P2" s="56"/>
      <c r="Q2" s="35"/>
      <c r="R2" s="35"/>
    </row>
    <row r="3" spans="1:18" s="195" customFormat="1" ht="15" customHeight="1">
      <c r="A3" s="194"/>
      <c r="B3" s="195" t="s">
        <v>253</v>
      </c>
      <c r="F3" s="196"/>
      <c r="G3" s="196"/>
      <c r="I3" s="197"/>
      <c r="J3" s="197"/>
      <c r="K3" s="198"/>
      <c r="L3" s="198"/>
      <c r="M3" s="198"/>
      <c r="N3" s="198"/>
      <c r="O3" s="198"/>
      <c r="P3" s="198"/>
      <c r="Q3" s="197"/>
      <c r="R3" s="197"/>
    </row>
    <row r="4" spans="1:18" s="195" customFormat="1" ht="15" customHeight="1">
      <c r="A4" s="194">
        <v>1</v>
      </c>
      <c r="B4" s="195" t="s">
        <v>256</v>
      </c>
      <c r="D4" s="195" t="s">
        <v>254</v>
      </c>
      <c r="F4" s="196"/>
      <c r="G4" s="196"/>
      <c r="I4" s="197"/>
      <c r="J4" s="197"/>
      <c r="K4" s="198"/>
      <c r="L4" s="198"/>
      <c r="M4" s="198"/>
      <c r="N4" s="198"/>
      <c r="O4" s="198"/>
      <c r="P4" s="198"/>
      <c r="Q4" s="197"/>
      <c r="R4" s="197"/>
    </row>
    <row r="5" spans="1:18" s="195" customFormat="1" ht="15" customHeight="1">
      <c r="A5" s="194">
        <v>2</v>
      </c>
      <c r="B5" s="195" t="s">
        <v>257</v>
      </c>
      <c r="D5" s="195" t="s">
        <v>349</v>
      </c>
      <c r="F5" s="196"/>
      <c r="G5" s="196"/>
      <c r="I5" s="197"/>
      <c r="J5" s="197"/>
      <c r="K5" s="198"/>
      <c r="L5" s="198"/>
      <c r="M5" s="198"/>
      <c r="N5" s="198"/>
      <c r="O5" s="198"/>
      <c r="P5" s="198"/>
      <c r="Q5" s="197"/>
      <c r="R5" s="197"/>
    </row>
    <row r="6" spans="1:18" s="195" customFormat="1" ht="15" customHeight="1">
      <c r="A6" s="194">
        <v>3</v>
      </c>
      <c r="B6" s="195" t="s">
        <v>255</v>
      </c>
      <c r="D6" s="200">
        <v>4</v>
      </c>
      <c r="E6" s="195" t="s">
        <v>454</v>
      </c>
      <c r="F6" s="196"/>
      <c r="G6" s="196"/>
      <c r="I6" s="197"/>
      <c r="J6" s="197"/>
      <c r="K6" s="198"/>
      <c r="L6" s="198"/>
      <c r="M6" s="198"/>
      <c r="N6" s="198"/>
      <c r="O6" s="198"/>
      <c r="P6" s="198"/>
      <c r="Q6" s="197"/>
      <c r="R6" s="197"/>
    </row>
    <row r="7" spans="2:18" ht="22.5" customHeight="1" thickBot="1">
      <c r="B7" s="199" t="s">
        <v>453</v>
      </c>
      <c r="H7" s="1"/>
      <c r="I7" s="35"/>
      <c r="J7" s="35"/>
      <c r="K7" s="56"/>
      <c r="L7" s="56"/>
      <c r="M7" s="56"/>
      <c r="N7" s="56"/>
      <c r="O7" s="56"/>
      <c r="P7" s="56"/>
      <c r="Q7" s="35"/>
      <c r="R7" s="35"/>
    </row>
    <row r="8" spans="1:18" ht="12.75" customHeight="1">
      <c r="A8" s="520" t="s">
        <v>0</v>
      </c>
      <c r="B8" s="482"/>
      <c r="C8" s="482"/>
      <c r="D8" s="482"/>
      <c r="E8" s="483"/>
      <c r="F8" s="487" t="s">
        <v>1</v>
      </c>
      <c r="G8" s="488"/>
      <c r="H8" s="518" t="s">
        <v>39</v>
      </c>
      <c r="I8" s="514">
        <v>1</v>
      </c>
      <c r="J8" s="515"/>
      <c r="K8" s="516">
        <v>2</v>
      </c>
      <c r="L8" s="517"/>
      <c r="M8" s="516">
        <v>3</v>
      </c>
      <c r="N8" s="517"/>
      <c r="O8" s="516">
        <v>4</v>
      </c>
      <c r="P8" s="517"/>
      <c r="Q8" s="512">
        <v>5</v>
      </c>
      <c r="R8" s="513"/>
    </row>
    <row r="9" spans="1:18" ht="18" customHeight="1" thickBot="1">
      <c r="A9" s="484"/>
      <c r="B9" s="485"/>
      <c r="C9" s="485"/>
      <c r="D9" s="485"/>
      <c r="E9" s="486"/>
      <c r="F9" s="46" t="s">
        <v>2</v>
      </c>
      <c r="G9" s="47" t="s">
        <v>4</v>
      </c>
      <c r="H9" s="519"/>
      <c r="I9" s="57" t="s">
        <v>2</v>
      </c>
      <c r="J9" s="58" t="s">
        <v>4</v>
      </c>
      <c r="K9" s="59" t="s">
        <v>2</v>
      </c>
      <c r="L9" s="60" t="s">
        <v>4</v>
      </c>
      <c r="M9" s="59" t="s">
        <v>2</v>
      </c>
      <c r="N9" s="60" t="s">
        <v>4</v>
      </c>
      <c r="O9" s="59" t="s">
        <v>2</v>
      </c>
      <c r="P9" s="60" t="s">
        <v>4</v>
      </c>
      <c r="Q9" s="61" t="s">
        <v>2</v>
      </c>
      <c r="R9" s="58" t="s">
        <v>4</v>
      </c>
    </row>
    <row r="10" spans="1:18" ht="13.5" thickTop="1">
      <c r="A10" s="53">
        <v>1</v>
      </c>
      <c r="B10" s="399" t="s">
        <v>12</v>
      </c>
      <c r="C10" s="400">
        <v>1250</v>
      </c>
      <c r="D10" s="365" t="s">
        <v>16</v>
      </c>
      <c r="E10" s="369" t="s">
        <v>17</v>
      </c>
      <c r="F10" s="42">
        <f aca="true" t="shared" si="0" ref="F10:G37">SUM(I10,K10,M10,O10,Q10)</f>
        <v>22</v>
      </c>
      <c r="G10" s="43">
        <f t="shared" si="0"/>
        <v>91.5</v>
      </c>
      <c r="H10" s="401" t="s">
        <v>448</v>
      </c>
      <c r="I10" s="402">
        <v>8</v>
      </c>
      <c r="J10" s="403">
        <v>33.5</v>
      </c>
      <c r="K10" s="402">
        <v>7</v>
      </c>
      <c r="L10" s="403">
        <v>28</v>
      </c>
      <c r="M10" s="404">
        <v>7</v>
      </c>
      <c r="N10" s="403">
        <v>30</v>
      </c>
      <c r="O10" s="402"/>
      <c r="P10" s="403"/>
      <c r="Q10" s="405"/>
      <c r="R10" s="406"/>
    </row>
    <row r="11" spans="1:18" ht="12.75">
      <c r="A11" s="54">
        <v>2</v>
      </c>
      <c r="B11" s="89" t="s">
        <v>7</v>
      </c>
      <c r="C11" s="97">
        <v>1250</v>
      </c>
      <c r="D11" s="90" t="s">
        <v>16</v>
      </c>
      <c r="E11" s="91" t="s">
        <v>18</v>
      </c>
      <c r="F11" s="42">
        <f t="shared" si="0"/>
        <v>19</v>
      </c>
      <c r="G11" s="43">
        <f t="shared" si="0"/>
        <v>96.5</v>
      </c>
      <c r="H11" s="407" t="s">
        <v>251</v>
      </c>
      <c r="I11" s="408">
        <v>6</v>
      </c>
      <c r="J11" s="409">
        <v>36.5</v>
      </c>
      <c r="K11" s="408"/>
      <c r="L11" s="409"/>
      <c r="M11" s="410"/>
      <c r="N11" s="409"/>
      <c r="O11" s="410">
        <v>7</v>
      </c>
      <c r="P11" s="409">
        <v>30</v>
      </c>
      <c r="Q11" s="411">
        <v>6</v>
      </c>
      <c r="R11" s="412">
        <v>30</v>
      </c>
    </row>
    <row r="12" spans="1:18" ht="12.75">
      <c r="A12" s="54">
        <v>3</v>
      </c>
      <c r="B12" s="89" t="s">
        <v>13</v>
      </c>
      <c r="C12" s="97">
        <v>1100</v>
      </c>
      <c r="D12" s="90" t="s">
        <v>19</v>
      </c>
      <c r="E12" s="91" t="s">
        <v>20</v>
      </c>
      <c r="F12" s="42">
        <f t="shared" si="0"/>
        <v>18</v>
      </c>
      <c r="G12" s="43">
        <f t="shared" si="0"/>
        <v>92.5</v>
      </c>
      <c r="H12" s="407" t="s">
        <v>448</v>
      </c>
      <c r="I12" s="410">
        <v>6</v>
      </c>
      <c r="J12" s="409">
        <v>33.5</v>
      </c>
      <c r="K12" s="410">
        <v>6</v>
      </c>
      <c r="L12" s="409">
        <v>30</v>
      </c>
      <c r="M12" s="411"/>
      <c r="N12" s="412"/>
      <c r="O12" s="410">
        <v>6</v>
      </c>
      <c r="P12" s="409">
        <v>29</v>
      </c>
      <c r="Q12" s="411"/>
      <c r="R12" s="412"/>
    </row>
    <row r="13" spans="1:18" ht="12.75">
      <c r="A13" s="54">
        <v>4</v>
      </c>
      <c r="B13" s="89" t="s">
        <v>14</v>
      </c>
      <c r="C13" s="97">
        <v>1000</v>
      </c>
      <c r="D13" s="90" t="s">
        <v>21</v>
      </c>
      <c r="E13" s="91" t="s">
        <v>22</v>
      </c>
      <c r="F13" s="42">
        <f t="shared" si="0"/>
        <v>14.5</v>
      </c>
      <c r="G13" s="43">
        <f t="shared" si="0"/>
        <v>99.5</v>
      </c>
      <c r="H13" s="407" t="s">
        <v>448</v>
      </c>
      <c r="I13" s="410">
        <v>4.5</v>
      </c>
      <c r="J13" s="409">
        <v>38</v>
      </c>
      <c r="K13" s="411"/>
      <c r="L13" s="412"/>
      <c r="M13" s="410"/>
      <c r="N13" s="409"/>
      <c r="O13" s="410">
        <v>5</v>
      </c>
      <c r="P13" s="409">
        <v>30.5</v>
      </c>
      <c r="Q13" s="411">
        <v>5</v>
      </c>
      <c r="R13" s="412">
        <v>31</v>
      </c>
    </row>
    <row r="14" spans="1:18" ht="12.75">
      <c r="A14" s="54">
        <v>6</v>
      </c>
      <c r="B14" s="103" t="s">
        <v>26</v>
      </c>
      <c r="C14" s="105">
        <v>1000</v>
      </c>
      <c r="D14" s="107" t="s">
        <v>40</v>
      </c>
      <c r="E14" s="92" t="s">
        <v>27</v>
      </c>
      <c r="F14" s="42">
        <f t="shared" si="0"/>
        <v>13</v>
      </c>
      <c r="G14" s="43">
        <f t="shared" si="0"/>
        <v>82</v>
      </c>
      <c r="H14" s="407" t="s">
        <v>448</v>
      </c>
      <c r="I14" s="411"/>
      <c r="J14" s="412"/>
      <c r="K14" s="410">
        <v>4</v>
      </c>
      <c r="L14" s="409">
        <v>27</v>
      </c>
      <c r="M14" s="410"/>
      <c r="N14" s="409"/>
      <c r="O14" s="408">
        <v>5</v>
      </c>
      <c r="P14" s="409">
        <v>27.5</v>
      </c>
      <c r="Q14" s="411">
        <v>4</v>
      </c>
      <c r="R14" s="412">
        <v>27.5</v>
      </c>
    </row>
    <row r="15" spans="1:18" ht="12.75">
      <c r="A15" s="54">
        <v>5</v>
      </c>
      <c r="B15" s="103" t="s">
        <v>34</v>
      </c>
      <c r="C15" s="105">
        <v>1000</v>
      </c>
      <c r="D15" s="107" t="s">
        <v>35</v>
      </c>
      <c r="E15" s="92" t="s">
        <v>36</v>
      </c>
      <c r="F15" s="42">
        <f t="shared" si="0"/>
        <v>13</v>
      </c>
      <c r="G15" s="43">
        <f t="shared" si="0"/>
        <v>77.5</v>
      </c>
      <c r="H15" s="407" t="s">
        <v>412</v>
      </c>
      <c r="I15" s="413"/>
      <c r="J15" s="412"/>
      <c r="K15" s="408">
        <v>4</v>
      </c>
      <c r="L15" s="409">
        <v>24</v>
      </c>
      <c r="M15" s="410">
        <v>5</v>
      </c>
      <c r="N15" s="409">
        <v>32.5</v>
      </c>
      <c r="O15" s="408">
        <v>4</v>
      </c>
      <c r="P15" s="409">
        <v>21</v>
      </c>
      <c r="Q15" s="411"/>
      <c r="R15" s="412"/>
    </row>
    <row r="16" spans="1:18" ht="12.75">
      <c r="A16" s="54">
        <v>7</v>
      </c>
      <c r="B16" s="104" t="s">
        <v>5</v>
      </c>
      <c r="C16" s="106">
        <v>1100</v>
      </c>
      <c r="D16" s="108" t="s">
        <v>24</v>
      </c>
      <c r="E16" s="109" t="s">
        <v>25</v>
      </c>
      <c r="F16" s="42">
        <f t="shared" si="0"/>
        <v>12</v>
      </c>
      <c r="G16" s="43">
        <f t="shared" si="0"/>
        <v>89.5</v>
      </c>
      <c r="H16" s="407"/>
      <c r="I16" s="408">
        <v>4</v>
      </c>
      <c r="J16" s="409">
        <v>33</v>
      </c>
      <c r="K16" s="408">
        <v>4</v>
      </c>
      <c r="L16" s="409">
        <v>27.5</v>
      </c>
      <c r="M16" s="410"/>
      <c r="N16" s="409"/>
      <c r="O16" s="413"/>
      <c r="P16" s="412"/>
      <c r="Q16" s="413">
        <v>4</v>
      </c>
      <c r="R16" s="412">
        <v>29</v>
      </c>
    </row>
    <row r="17" spans="1:18" ht="12.75">
      <c r="A17" s="54">
        <v>8</v>
      </c>
      <c r="B17" s="104" t="s">
        <v>15</v>
      </c>
      <c r="C17" s="106">
        <v>1100</v>
      </c>
      <c r="D17" s="108" t="s">
        <v>16</v>
      </c>
      <c r="E17" s="109" t="s">
        <v>23</v>
      </c>
      <c r="F17" s="42">
        <f t="shared" si="0"/>
        <v>11.5</v>
      </c>
      <c r="G17" s="43">
        <f t="shared" si="0"/>
        <v>93</v>
      </c>
      <c r="H17" s="407"/>
      <c r="I17" s="408">
        <v>4.5</v>
      </c>
      <c r="J17" s="409">
        <v>33.5</v>
      </c>
      <c r="K17" s="410"/>
      <c r="L17" s="409"/>
      <c r="M17" s="411"/>
      <c r="N17" s="412"/>
      <c r="O17" s="408">
        <v>4</v>
      </c>
      <c r="P17" s="409">
        <v>30.5</v>
      </c>
      <c r="Q17" s="411">
        <v>3</v>
      </c>
      <c r="R17" s="412">
        <v>29</v>
      </c>
    </row>
    <row r="18" spans="1:18" ht="12.75">
      <c r="A18" s="54" t="s">
        <v>408</v>
      </c>
      <c r="B18" s="90" t="s">
        <v>31</v>
      </c>
      <c r="C18" s="98">
        <v>1000</v>
      </c>
      <c r="D18" s="92" t="s">
        <v>29</v>
      </c>
      <c r="E18" s="157">
        <v>38000</v>
      </c>
      <c r="F18" s="42">
        <f t="shared" si="0"/>
        <v>11</v>
      </c>
      <c r="G18" s="43">
        <f t="shared" si="0"/>
        <v>78.5</v>
      </c>
      <c r="H18" s="407"/>
      <c r="I18" s="410">
        <v>3</v>
      </c>
      <c r="J18" s="409">
        <v>30</v>
      </c>
      <c r="K18" s="411"/>
      <c r="L18" s="412"/>
      <c r="M18" s="410"/>
      <c r="N18" s="409"/>
      <c r="O18" s="410">
        <v>4</v>
      </c>
      <c r="P18" s="409">
        <v>19.5</v>
      </c>
      <c r="Q18" s="411">
        <v>4</v>
      </c>
      <c r="R18" s="412">
        <v>29</v>
      </c>
    </row>
    <row r="19" spans="1:18" ht="12.75">
      <c r="A19" s="54" t="s">
        <v>409</v>
      </c>
      <c r="B19" s="90" t="s">
        <v>32</v>
      </c>
      <c r="C19" s="98">
        <v>1000</v>
      </c>
      <c r="D19" s="92" t="s">
        <v>21</v>
      </c>
      <c r="E19" s="157" t="s">
        <v>33</v>
      </c>
      <c r="F19" s="42">
        <f t="shared" si="0"/>
        <v>10</v>
      </c>
      <c r="G19" s="43">
        <f t="shared" si="0"/>
        <v>84</v>
      </c>
      <c r="H19" s="407" t="s">
        <v>412</v>
      </c>
      <c r="I19" s="410"/>
      <c r="J19" s="409"/>
      <c r="K19" s="411"/>
      <c r="L19" s="412"/>
      <c r="M19" s="410">
        <v>3</v>
      </c>
      <c r="N19" s="409">
        <v>27</v>
      </c>
      <c r="O19" s="408">
        <v>4</v>
      </c>
      <c r="P19" s="409">
        <v>31</v>
      </c>
      <c r="Q19" s="413">
        <v>3</v>
      </c>
      <c r="R19" s="412">
        <v>26</v>
      </c>
    </row>
    <row r="20" spans="1:18" ht="12.75">
      <c r="A20" s="54" t="s">
        <v>410</v>
      </c>
      <c r="B20" s="90" t="s">
        <v>28</v>
      </c>
      <c r="C20" s="98">
        <v>1000</v>
      </c>
      <c r="D20" s="92" t="s">
        <v>29</v>
      </c>
      <c r="E20" s="157" t="s">
        <v>30</v>
      </c>
      <c r="F20" s="42">
        <f t="shared" si="0"/>
        <v>10</v>
      </c>
      <c r="G20" s="43">
        <f t="shared" si="0"/>
        <v>75.5</v>
      </c>
      <c r="H20" s="407"/>
      <c r="I20" s="410">
        <v>3</v>
      </c>
      <c r="J20" s="409">
        <v>33</v>
      </c>
      <c r="K20" s="413"/>
      <c r="L20" s="412"/>
      <c r="M20" s="410">
        <v>3.5</v>
      </c>
      <c r="N20" s="409">
        <v>22</v>
      </c>
      <c r="O20" s="408">
        <v>3.5</v>
      </c>
      <c r="P20" s="409">
        <v>20.5</v>
      </c>
      <c r="Q20" s="411"/>
      <c r="R20" s="412"/>
    </row>
    <row r="21" spans="1:18" ht="12.75">
      <c r="A21" s="54" t="s">
        <v>411</v>
      </c>
      <c r="B21" s="90" t="s">
        <v>232</v>
      </c>
      <c r="C21" s="98">
        <v>1000</v>
      </c>
      <c r="D21" s="92" t="s">
        <v>358</v>
      </c>
      <c r="E21" s="93" t="s">
        <v>233</v>
      </c>
      <c r="F21" s="42">
        <f t="shared" si="0"/>
        <v>10</v>
      </c>
      <c r="G21" s="43">
        <f t="shared" si="0"/>
        <v>71</v>
      </c>
      <c r="H21" s="407"/>
      <c r="I21" s="411"/>
      <c r="J21" s="412"/>
      <c r="K21" s="413"/>
      <c r="L21" s="412"/>
      <c r="M21" s="410">
        <v>3</v>
      </c>
      <c r="N21" s="409">
        <v>19</v>
      </c>
      <c r="O21" s="408">
        <v>4</v>
      </c>
      <c r="P21" s="409">
        <v>30.5</v>
      </c>
      <c r="Q21" s="413">
        <v>3</v>
      </c>
      <c r="R21" s="412">
        <v>21.5</v>
      </c>
    </row>
    <row r="22" spans="1:18" ht="12.75">
      <c r="A22" s="54" t="s">
        <v>414</v>
      </c>
      <c r="B22" s="90" t="s">
        <v>41</v>
      </c>
      <c r="C22" s="98">
        <v>1100</v>
      </c>
      <c r="D22" s="92" t="s">
        <v>29</v>
      </c>
      <c r="E22" s="157" t="s">
        <v>42</v>
      </c>
      <c r="F22" s="42">
        <f t="shared" si="0"/>
        <v>9.5</v>
      </c>
      <c r="G22" s="43">
        <f t="shared" si="0"/>
        <v>65.5</v>
      </c>
      <c r="H22" s="407"/>
      <c r="I22" s="413"/>
      <c r="J22" s="412"/>
      <c r="K22" s="410">
        <v>3</v>
      </c>
      <c r="L22" s="409">
        <v>23.5</v>
      </c>
      <c r="M22" s="410">
        <v>3</v>
      </c>
      <c r="N22" s="409">
        <v>24</v>
      </c>
      <c r="O22" s="408">
        <v>3.5</v>
      </c>
      <c r="P22" s="409">
        <v>18</v>
      </c>
      <c r="Q22" s="413"/>
      <c r="R22" s="412"/>
    </row>
    <row r="23" spans="1:18" ht="12.75">
      <c r="A23" s="54" t="s">
        <v>415</v>
      </c>
      <c r="B23" s="90" t="s">
        <v>43</v>
      </c>
      <c r="C23" s="98">
        <v>1000</v>
      </c>
      <c r="D23" s="92" t="s">
        <v>359</v>
      </c>
      <c r="E23" s="157">
        <v>38449</v>
      </c>
      <c r="F23" s="42">
        <f t="shared" si="0"/>
        <v>8</v>
      </c>
      <c r="G23" s="43">
        <f t="shared" si="0"/>
        <v>59</v>
      </c>
      <c r="H23" s="407"/>
      <c r="I23" s="411"/>
      <c r="J23" s="412"/>
      <c r="K23" s="408">
        <v>2</v>
      </c>
      <c r="L23" s="409">
        <v>21</v>
      </c>
      <c r="M23" s="410">
        <v>3</v>
      </c>
      <c r="N23" s="409">
        <v>19</v>
      </c>
      <c r="O23" s="413"/>
      <c r="P23" s="412"/>
      <c r="Q23" s="413">
        <v>3</v>
      </c>
      <c r="R23" s="412">
        <v>19</v>
      </c>
    </row>
    <row r="24" spans="1:18" ht="12.75">
      <c r="A24" s="54">
        <v>15</v>
      </c>
      <c r="B24" s="90" t="s">
        <v>360</v>
      </c>
      <c r="C24" s="98">
        <v>1000</v>
      </c>
      <c r="D24" s="322" t="s">
        <v>449</v>
      </c>
      <c r="E24" s="157">
        <v>37622</v>
      </c>
      <c r="F24" s="42">
        <f t="shared" si="0"/>
        <v>8</v>
      </c>
      <c r="G24" s="43">
        <f t="shared" si="0"/>
        <v>53.5</v>
      </c>
      <c r="H24" s="407" t="s">
        <v>412</v>
      </c>
      <c r="I24" s="411"/>
      <c r="J24" s="412"/>
      <c r="K24" s="413"/>
      <c r="L24" s="412"/>
      <c r="M24" s="411"/>
      <c r="N24" s="412"/>
      <c r="O24" s="408">
        <v>4</v>
      </c>
      <c r="P24" s="409">
        <v>29.5</v>
      </c>
      <c r="Q24" s="413">
        <v>4</v>
      </c>
      <c r="R24" s="412">
        <v>24</v>
      </c>
    </row>
    <row r="25" spans="1:18" ht="12.75">
      <c r="A25" s="54" t="s">
        <v>418</v>
      </c>
      <c r="B25" s="90" t="s">
        <v>46</v>
      </c>
      <c r="C25" s="98">
        <v>1000</v>
      </c>
      <c r="D25" s="108" t="s">
        <v>21</v>
      </c>
      <c r="E25" s="157">
        <v>38194</v>
      </c>
      <c r="F25" s="42">
        <f t="shared" si="0"/>
        <v>7</v>
      </c>
      <c r="G25" s="43">
        <f t="shared" si="0"/>
        <v>56.5</v>
      </c>
      <c r="H25" s="407"/>
      <c r="I25" s="411"/>
      <c r="J25" s="412"/>
      <c r="K25" s="408">
        <v>1.5</v>
      </c>
      <c r="L25" s="409">
        <v>19.5</v>
      </c>
      <c r="M25" s="410">
        <v>3</v>
      </c>
      <c r="N25" s="409">
        <v>18</v>
      </c>
      <c r="O25" s="408">
        <v>2.5</v>
      </c>
      <c r="P25" s="409">
        <v>19</v>
      </c>
      <c r="Q25" s="413"/>
      <c r="R25" s="412"/>
    </row>
    <row r="26" spans="1:18" ht="12.75">
      <c r="A26" s="54" t="s">
        <v>420</v>
      </c>
      <c r="B26" s="90" t="s">
        <v>234</v>
      </c>
      <c r="C26" s="98">
        <v>1000</v>
      </c>
      <c r="D26" s="92" t="s">
        <v>359</v>
      </c>
      <c r="E26" s="93" t="s">
        <v>235</v>
      </c>
      <c r="F26" s="42">
        <f t="shared" si="0"/>
        <v>6.5</v>
      </c>
      <c r="G26" s="43">
        <f t="shared" si="0"/>
        <v>58.5</v>
      </c>
      <c r="H26" s="407"/>
      <c r="I26" s="411"/>
      <c r="J26" s="412"/>
      <c r="K26" s="413"/>
      <c r="L26" s="412"/>
      <c r="M26" s="410">
        <v>3</v>
      </c>
      <c r="N26" s="409">
        <v>15</v>
      </c>
      <c r="O26" s="408">
        <v>3</v>
      </c>
      <c r="P26" s="409">
        <v>24</v>
      </c>
      <c r="Q26" s="413">
        <v>0.5</v>
      </c>
      <c r="R26" s="412">
        <v>19.5</v>
      </c>
    </row>
    <row r="27" spans="1:18" ht="12.75">
      <c r="A27" s="54" t="s">
        <v>421</v>
      </c>
      <c r="B27" s="90" t="s">
        <v>367</v>
      </c>
      <c r="C27" s="98">
        <v>1000</v>
      </c>
      <c r="D27" s="92" t="s">
        <v>29</v>
      </c>
      <c r="E27" s="93" t="s">
        <v>368</v>
      </c>
      <c r="F27" s="42">
        <f t="shared" si="0"/>
        <v>4.5</v>
      </c>
      <c r="G27" s="43">
        <f t="shared" si="0"/>
        <v>44.5</v>
      </c>
      <c r="H27" s="407"/>
      <c r="I27" s="411"/>
      <c r="J27" s="412"/>
      <c r="K27" s="413"/>
      <c r="L27" s="412"/>
      <c r="M27" s="411"/>
      <c r="N27" s="412"/>
      <c r="O27" s="408">
        <v>2.5</v>
      </c>
      <c r="P27" s="409">
        <v>27.5</v>
      </c>
      <c r="Q27" s="413">
        <v>2</v>
      </c>
      <c r="R27" s="412">
        <v>17</v>
      </c>
    </row>
    <row r="28" spans="1:18" ht="12.75">
      <c r="A28" s="54" t="s">
        <v>423</v>
      </c>
      <c r="B28" s="90" t="s">
        <v>45</v>
      </c>
      <c r="C28" s="98">
        <v>1000</v>
      </c>
      <c r="D28" s="108" t="s">
        <v>16</v>
      </c>
      <c r="E28" s="157">
        <v>38765</v>
      </c>
      <c r="F28" s="42">
        <f t="shared" si="0"/>
        <v>4.5</v>
      </c>
      <c r="G28" s="43">
        <f t="shared" si="0"/>
        <v>43.5</v>
      </c>
      <c r="H28" s="407"/>
      <c r="I28" s="413"/>
      <c r="J28" s="412"/>
      <c r="K28" s="410">
        <v>1.5</v>
      </c>
      <c r="L28" s="409">
        <v>20.5</v>
      </c>
      <c r="M28" s="411"/>
      <c r="N28" s="412"/>
      <c r="O28" s="408">
        <v>3</v>
      </c>
      <c r="P28" s="409">
        <v>23</v>
      </c>
      <c r="Q28" s="411"/>
      <c r="R28" s="412"/>
    </row>
    <row r="29" spans="1:18" ht="12.75">
      <c r="A29" s="54" t="s">
        <v>424</v>
      </c>
      <c r="B29" s="90" t="s">
        <v>227</v>
      </c>
      <c r="C29" s="98">
        <v>1100</v>
      </c>
      <c r="D29" s="92" t="s">
        <v>226</v>
      </c>
      <c r="E29" s="157" t="s">
        <v>228</v>
      </c>
      <c r="F29" s="42">
        <f t="shared" si="0"/>
        <v>4</v>
      </c>
      <c r="G29" s="43">
        <f t="shared" si="0"/>
        <v>31</v>
      </c>
      <c r="H29" s="407"/>
      <c r="I29" s="411"/>
      <c r="J29" s="412"/>
      <c r="K29" s="413"/>
      <c r="L29" s="412"/>
      <c r="M29" s="410">
        <v>4</v>
      </c>
      <c r="N29" s="409">
        <v>31</v>
      </c>
      <c r="O29" s="413"/>
      <c r="P29" s="412"/>
      <c r="Q29" s="413"/>
      <c r="R29" s="412"/>
    </row>
    <row r="30" spans="1:18" ht="12.75">
      <c r="A30" s="54" t="s">
        <v>425</v>
      </c>
      <c r="B30" s="90" t="s">
        <v>229</v>
      </c>
      <c r="C30" s="98">
        <v>1000</v>
      </c>
      <c r="D30" s="92" t="s">
        <v>230</v>
      </c>
      <c r="E30" s="157" t="s">
        <v>231</v>
      </c>
      <c r="F30" s="42">
        <f t="shared" si="0"/>
        <v>3.5</v>
      </c>
      <c r="G30" s="43">
        <f t="shared" si="0"/>
        <v>27.5</v>
      </c>
      <c r="H30" s="407"/>
      <c r="I30" s="411"/>
      <c r="J30" s="412"/>
      <c r="K30" s="413"/>
      <c r="L30" s="412"/>
      <c r="M30" s="410">
        <v>3.5</v>
      </c>
      <c r="N30" s="409">
        <v>27.5</v>
      </c>
      <c r="O30" s="413"/>
      <c r="P30" s="412"/>
      <c r="Q30" s="413"/>
      <c r="R30" s="412"/>
    </row>
    <row r="31" spans="1:18" ht="12.75">
      <c r="A31" s="54" t="s">
        <v>426</v>
      </c>
      <c r="B31" s="90" t="s">
        <v>361</v>
      </c>
      <c r="C31" s="98">
        <v>1000</v>
      </c>
      <c r="D31" s="92" t="s">
        <v>362</v>
      </c>
      <c r="E31" s="93" t="s">
        <v>363</v>
      </c>
      <c r="F31" s="42">
        <f t="shared" si="0"/>
        <v>3</v>
      </c>
      <c r="G31" s="43">
        <f t="shared" si="0"/>
        <v>22.5</v>
      </c>
      <c r="H31" s="414" t="s">
        <v>364</v>
      </c>
      <c r="I31" s="411"/>
      <c r="J31" s="412"/>
      <c r="K31" s="413"/>
      <c r="L31" s="412"/>
      <c r="M31" s="411"/>
      <c r="N31" s="412"/>
      <c r="O31" s="408">
        <v>3</v>
      </c>
      <c r="P31" s="409">
        <v>22.5</v>
      </c>
      <c r="Q31" s="413"/>
      <c r="R31" s="412"/>
    </row>
    <row r="32" spans="1:18" ht="12.75">
      <c r="A32" s="54" t="s">
        <v>427</v>
      </c>
      <c r="B32" s="90" t="s">
        <v>365</v>
      </c>
      <c r="C32" s="98">
        <v>1000</v>
      </c>
      <c r="D32" s="92" t="s">
        <v>29</v>
      </c>
      <c r="E32" s="93" t="s">
        <v>366</v>
      </c>
      <c r="F32" s="42">
        <f t="shared" si="0"/>
        <v>3</v>
      </c>
      <c r="G32" s="43">
        <f t="shared" si="0"/>
        <v>20.5</v>
      </c>
      <c r="H32" s="407" t="s">
        <v>412</v>
      </c>
      <c r="I32" s="411"/>
      <c r="J32" s="412"/>
      <c r="K32" s="413"/>
      <c r="L32" s="412"/>
      <c r="M32" s="411"/>
      <c r="N32" s="412"/>
      <c r="O32" s="408">
        <v>3</v>
      </c>
      <c r="P32" s="409">
        <v>20.5</v>
      </c>
      <c r="Q32" s="413"/>
      <c r="R32" s="412"/>
    </row>
    <row r="33" spans="1:18" ht="12.75">
      <c r="A33" s="54" t="s">
        <v>428</v>
      </c>
      <c r="B33" s="90" t="s">
        <v>47</v>
      </c>
      <c r="C33" s="98">
        <v>1000</v>
      </c>
      <c r="D33" s="92" t="s">
        <v>29</v>
      </c>
      <c r="E33" s="157">
        <v>37870</v>
      </c>
      <c r="F33" s="42">
        <f t="shared" si="0"/>
        <v>2</v>
      </c>
      <c r="G33" s="43">
        <f t="shared" si="0"/>
        <v>56.5</v>
      </c>
      <c r="H33" s="407" t="s">
        <v>412</v>
      </c>
      <c r="I33" s="411"/>
      <c r="J33" s="412"/>
      <c r="K33" s="408">
        <v>1</v>
      </c>
      <c r="L33" s="409">
        <v>20</v>
      </c>
      <c r="M33" s="410">
        <v>1</v>
      </c>
      <c r="N33" s="409">
        <v>18.5</v>
      </c>
      <c r="O33" s="408">
        <v>0</v>
      </c>
      <c r="P33" s="409">
        <v>18</v>
      </c>
      <c r="Q33" s="411"/>
      <c r="R33" s="412"/>
    </row>
    <row r="34" spans="1:18" ht="12.75">
      <c r="A34" s="54" t="s">
        <v>429</v>
      </c>
      <c r="B34" s="90" t="s">
        <v>236</v>
      </c>
      <c r="C34" s="98">
        <v>1000</v>
      </c>
      <c r="D34" s="92" t="s">
        <v>358</v>
      </c>
      <c r="E34" s="93" t="s">
        <v>237</v>
      </c>
      <c r="F34" s="42">
        <f t="shared" si="0"/>
        <v>2</v>
      </c>
      <c r="G34" s="43">
        <f t="shared" si="0"/>
        <v>23</v>
      </c>
      <c r="H34" s="407"/>
      <c r="I34" s="411"/>
      <c r="J34" s="412"/>
      <c r="K34" s="413"/>
      <c r="L34" s="412"/>
      <c r="M34" s="410">
        <v>2</v>
      </c>
      <c r="N34" s="409">
        <v>23</v>
      </c>
      <c r="O34" s="413"/>
      <c r="P34" s="412"/>
      <c r="Q34" s="413"/>
      <c r="R34" s="412"/>
    </row>
    <row r="35" spans="1:18" ht="12.75">
      <c r="A35" s="54" t="s">
        <v>430</v>
      </c>
      <c r="B35" s="90" t="s">
        <v>369</v>
      </c>
      <c r="C35" s="98">
        <v>1000</v>
      </c>
      <c r="D35" s="92" t="s">
        <v>358</v>
      </c>
      <c r="E35" s="93" t="s">
        <v>370</v>
      </c>
      <c r="F35" s="42">
        <f t="shared" si="0"/>
        <v>2</v>
      </c>
      <c r="G35" s="43">
        <f t="shared" si="0"/>
        <v>19.5</v>
      </c>
      <c r="H35" s="407"/>
      <c r="I35" s="411"/>
      <c r="J35" s="412"/>
      <c r="K35" s="413"/>
      <c r="L35" s="412"/>
      <c r="M35" s="411"/>
      <c r="N35" s="412"/>
      <c r="O35" s="408">
        <v>2</v>
      </c>
      <c r="P35" s="409">
        <v>19.5</v>
      </c>
      <c r="Q35" s="413"/>
      <c r="R35" s="412"/>
    </row>
    <row r="36" spans="1:18" ht="12.75">
      <c r="A36" s="54">
        <v>27</v>
      </c>
      <c r="B36" s="90" t="s">
        <v>371</v>
      </c>
      <c r="C36" s="98">
        <v>1000</v>
      </c>
      <c r="D36" s="92" t="s">
        <v>29</v>
      </c>
      <c r="E36" s="93" t="s">
        <v>372</v>
      </c>
      <c r="F36" s="42">
        <f t="shared" si="0"/>
        <v>1</v>
      </c>
      <c r="G36" s="43">
        <f t="shared" si="0"/>
        <v>21.5</v>
      </c>
      <c r="H36" s="407"/>
      <c r="I36" s="411"/>
      <c r="J36" s="412"/>
      <c r="K36" s="413"/>
      <c r="L36" s="412"/>
      <c r="M36" s="411"/>
      <c r="N36" s="412"/>
      <c r="O36" s="408">
        <v>1</v>
      </c>
      <c r="P36" s="409">
        <v>21.5</v>
      </c>
      <c r="Q36" s="413"/>
      <c r="R36" s="412"/>
    </row>
    <row r="37" spans="1:18" ht="12.75">
      <c r="A37" s="54">
        <v>28</v>
      </c>
      <c r="B37" s="90" t="s">
        <v>37</v>
      </c>
      <c r="C37" s="98">
        <v>1000</v>
      </c>
      <c r="D37" s="92" t="s">
        <v>210</v>
      </c>
      <c r="E37" s="157" t="s">
        <v>38</v>
      </c>
      <c r="F37" s="42">
        <f t="shared" si="0"/>
        <v>0</v>
      </c>
      <c r="G37" s="43">
        <f t="shared" si="0"/>
        <v>29.5</v>
      </c>
      <c r="H37" s="407"/>
      <c r="I37" s="410">
        <v>0</v>
      </c>
      <c r="J37" s="409">
        <v>29.5</v>
      </c>
      <c r="K37" s="411"/>
      <c r="L37" s="412"/>
      <c r="M37" s="411"/>
      <c r="N37" s="412"/>
      <c r="O37" s="413"/>
      <c r="P37" s="412"/>
      <c r="Q37" s="413"/>
      <c r="R37" s="412"/>
    </row>
    <row r="39" spans="1:20" s="500" customFormat="1" ht="21" thickBot="1">
      <c r="A39" s="493"/>
      <c r="B39" s="494" t="s">
        <v>461</v>
      </c>
      <c r="C39" s="495"/>
      <c r="D39" s="496"/>
      <c r="E39" s="497"/>
      <c r="F39" s="498"/>
      <c r="G39" s="498"/>
      <c r="H39" s="499"/>
      <c r="I39" s="499"/>
      <c r="K39" s="498"/>
      <c r="L39" s="498"/>
      <c r="M39" s="501"/>
      <c r="N39" s="501"/>
      <c r="O39" s="498"/>
      <c r="P39" s="498"/>
      <c r="Q39" s="502"/>
      <c r="R39" s="498"/>
      <c r="S39" s="498"/>
      <c r="T39" s="498"/>
    </row>
    <row r="40" spans="1:18" ht="12.75" customHeight="1">
      <c r="A40" s="520" t="s">
        <v>0</v>
      </c>
      <c r="B40" s="482"/>
      <c r="C40" s="482"/>
      <c r="D40" s="482"/>
      <c r="E40" s="483"/>
      <c r="F40" s="487" t="s">
        <v>1</v>
      </c>
      <c r="G40" s="488"/>
      <c r="H40" s="518" t="s">
        <v>39</v>
      </c>
      <c r="I40" s="514">
        <v>1</v>
      </c>
      <c r="J40" s="515"/>
      <c r="K40" s="516">
        <v>2</v>
      </c>
      <c r="L40" s="517"/>
      <c r="M40" s="516">
        <v>3</v>
      </c>
      <c r="N40" s="517"/>
      <c r="O40" s="516">
        <v>4</v>
      </c>
      <c r="P40" s="517"/>
      <c r="Q40" s="512">
        <v>5</v>
      </c>
      <c r="R40" s="513"/>
    </row>
    <row r="41" spans="1:18" ht="18" customHeight="1" thickBot="1">
      <c r="A41" s="484"/>
      <c r="B41" s="485"/>
      <c r="C41" s="485"/>
      <c r="D41" s="485"/>
      <c r="E41" s="486"/>
      <c r="F41" s="46" t="s">
        <v>2</v>
      </c>
      <c r="G41" s="47" t="s">
        <v>4</v>
      </c>
      <c r="H41" s="519"/>
      <c r="I41" s="57" t="s">
        <v>2</v>
      </c>
      <c r="J41" s="58" t="s">
        <v>4</v>
      </c>
      <c r="K41" s="59" t="s">
        <v>2</v>
      </c>
      <c r="L41" s="60" t="s">
        <v>4</v>
      </c>
      <c r="M41" s="59" t="s">
        <v>2</v>
      </c>
      <c r="N41" s="60" t="s">
        <v>4</v>
      </c>
      <c r="O41" s="59" t="s">
        <v>2</v>
      </c>
      <c r="P41" s="60" t="s">
        <v>4</v>
      </c>
      <c r="Q41" s="61" t="s">
        <v>2</v>
      </c>
      <c r="R41" s="58" t="s">
        <v>4</v>
      </c>
    </row>
    <row r="42" spans="1:18" ht="15" customHeight="1">
      <c r="A42" s="53">
        <v>1</v>
      </c>
      <c r="B42" s="89" t="s">
        <v>12</v>
      </c>
      <c r="C42" s="97">
        <v>1250</v>
      </c>
      <c r="D42" s="90" t="s">
        <v>16</v>
      </c>
      <c r="E42" s="91" t="s">
        <v>17</v>
      </c>
      <c r="F42" s="42">
        <f>SUM(I42,K42,M42,O42,Q42)</f>
        <v>22</v>
      </c>
      <c r="G42" s="43">
        <f>SUM(J42,L42,N42,P42,R42)</f>
        <v>91.5</v>
      </c>
      <c r="H42" s="296"/>
      <c r="I42" s="297">
        <v>8</v>
      </c>
      <c r="J42" s="298">
        <v>33.5</v>
      </c>
      <c r="K42" s="299">
        <v>7</v>
      </c>
      <c r="L42" s="300">
        <v>28</v>
      </c>
      <c r="M42" s="301">
        <v>7</v>
      </c>
      <c r="N42" s="298">
        <v>30</v>
      </c>
      <c r="O42" s="302"/>
      <c r="P42" s="303"/>
      <c r="Q42" s="4"/>
      <c r="R42" s="5"/>
    </row>
    <row r="43" spans="1:18" ht="15" customHeight="1">
      <c r="A43" s="54">
        <v>2</v>
      </c>
      <c r="B43" s="89" t="s">
        <v>7</v>
      </c>
      <c r="C43" s="97">
        <v>1250</v>
      </c>
      <c r="D43" s="90" t="s">
        <v>16</v>
      </c>
      <c r="E43" s="91" t="s">
        <v>18</v>
      </c>
      <c r="F43" s="42">
        <f>SUM(I43,M43,O43,Q43)</f>
        <v>19</v>
      </c>
      <c r="G43" s="43">
        <f>SUM(J43,N43,P43,R43)</f>
        <v>95.5</v>
      </c>
      <c r="H43" s="304" t="s">
        <v>251</v>
      </c>
      <c r="I43" s="299">
        <v>6</v>
      </c>
      <c r="J43" s="300">
        <v>36.5</v>
      </c>
      <c r="K43" s="305">
        <v>5</v>
      </c>
      <c r="L43" s="306">
        <v>27</v>
      </c>
      <c r="M43" s="307">
        <v>6</v>
      </c>
      <c r="N43" s="300">
        <v>29</v>
      </c>
      <c r="O43" s="307">
        <v>7</v>
      </c>
      <c r="P43" s="300">
        <v>30</v>
      </c>
      <c r="Q43" s="101"/>
      <c r="R43" s="17"/>
    </row>
    <row r="44" spans="1:18" ht="15" customHeight="1">
      <c r="A44" s="54">
        <v>3</v>
      </c>
      <c r="B44" s="89" t="s">
        <v>13</v>
      </c>
      <c r="C44" s="97">
        <v>1100</v>
      </c>
      <c r="D44" s="90" t="s">
        <v>19</v>
      </c>
      <c r="E44" s="91" t="s">
        <v>20</v>
      </c>
      <c r="F44" s="42">
        <f>SUM(I44,K44,O44,Q44)</f>
        <v>18</v>
      </c>
      <c r="G44" s="43">
        <f>SUM(J44,L44,P44,R44)</f>
        <v>92.5</v>
      </c>
      <c r="H44" s="304"/>
      <c r="I44" s="307">
        <v>6</v>
      </c>
      <c r="J44" s="300">
        <v>33.5</v>
      </c>
      <c r="K44" s="307">
        <v>6</v>
      </c>
      <c r="L44" s="300">
        <v>30</v>
      </c>
      <c r="M44" s="101">
        <v>5</v>
      </c>
      <c r="N44" s="17">
        <v>27</v>
      </c>
      <c r="O44" s="307">
        <v>6</v>
      </c>
      <c r="P44" s="300">
        <v>29</v>
      </c>
      <c r="Q44" s="101"/>
      <c r="R44" s="17"/>
    </row>
    <row r="45" spans="1:18" ht="15" customHeight="1">
      <c r="A45" s="54">
        <v>4</v>
      </c>
      <c r="B45" s="89" t="s">
        <v>14</v>
      </c>
      <c r="C45" s="97">
        <v>1000</v>
      </c>
      <c r="D45" s="90" t="s">
        <v>21</v>
      </c>
      <c r="E45" s="91" t="s">
        <v>22</v>
      </c>
      <c r="F45" s="42">
        <f>SUM(I45,K45,M45,O45,Q45)</f>
        <v>13.5</v>
      </c>
      <c r="G45" s="43">
        <f>SUM(J45,L45,N45,P45,R45)</f>
        <v>98</v>
      </c>
      <c r="H45" s="304"/>
      <c r="I45" s="307">
        <v>4.5</v>
      </c>
      <c r="J45" s="300">
        <v>38</v>
      </c>
      <c r="K45" s="101"/>
      <c r="L45" s="17"/>
      <c r="M45" s="307">
        <v>4</v>
      </c>
      <c r="N45" s="300">
        <v>29.5</v>
      </c>
      <c r="O45" s="307">
        <v>5</v>
      </c>
      <c r="P45" s="300">
        <v>30.5</v>
      </c>
      <c r="Q45" s="101"/>
      <c r="R45" s="17"/>
    </row>
    <row r="46" spans="1:18" ht="15" customHeight="1">
      <c r="A46" s="54">
        <v>5</v>
      </c>
      <c r="B46" s="103" t="s">
        <v>34</v>
      </c>
      <c r="C46" s="105">
        <v>1000</v>
      </c>
      <c r="D46" s="107" t="s">
        <v>35</v>
      </c>
      <c r="E46" s="92" t="s">
        <v>36</v>
      </c>
      <c r="F46" s="42">
        <f>SUM(K46,M46,O46,Q46)</f>
        <v>13</v>
      </c>
      <c r="G46" s="43">
        <f>SUM(L46,N46,P46,R46)</f>
        <v>77.5</v>
      </c>
      <c r="H46" s="304" t="s">
        <v>350</v>
      </c>
      <c r="I46" s="16">
        <v>2.5</v>
      </c>
      <c r="J46" s="17">
        <v>29</v>
      </c>
      <c r="K46" s="299">
        <v>4</v>
      </c>
      <c r="L46" s="300">
        <v>24</v>
      </c>
      <c r="M46" s="307">
        <v>5</v>
      </c>
      <c r="N46" s="300">
        <v>32.5</v>
      </c>
      <c r="O46" s="299">
        <v>4</v>
      </c>
      <c r="P46" s="300">
        <v>21</v>
      </c>
      <c r="Q46" s="101"/>
      <c r="R46" s="17"/>
    </row>
    <row r="47" spans="1:18" ht="15" customHeight="1">
      <c r="A47" s="54">
        <v>6</v>
      </c>
      <c r="B47" s="103" t="s">
        <v>26</v>
      </c>
      <c r="C47" s="105">
        <v>1000</v>
      </c>
      <c r="D47" s="107" t="s">
        <v>40</v>
      </c>
      <c r="E47" s="92" t="s">
        <v>27</v>
      </c>
      <c r="F47" s="42">
        <f>SUM(K47,M47,O47,Q47)</f>
        <v>13</v>
      </c>
      <c r="G47" s="43">
        <f>SUM(L47,N47,P47,R47)</f>
        <v>77.5</v>
      </c>
      <c r="H47" s="304"/>
      <c r="I47" s="101">
        <v>3.5</v>
      </c>
      <c r="J47" s="17">
        <v>29.5</v>
      </c>
      <c r="K47" s="307">
        <v>4</v>
      </c>
      <c r="L47" s="300">
        <v>27</v>
      </c>
      <c r="M47" s="307">
        <v>4</v>
      </c>
      <c r="N47" s="300">
        <v>23</v>
      </c>
      <c r="O47" s="299">
        <v>5</v>
      </c>
      <c r="P47" s="300">
        <v>27.5</v>
      </c>
      <c r="Q47" s="101"/>
      <c r="R47" s="17"/>
    </row>
    <row r="48" spans="1:18" ht="15" customHeight="1">
      <c r="A48" s="54">
        <v>7</v>
      </c>
      <c r="B48" s="104" t="s">
        <v>5</v>
      </c>
      <c r="C48" s="106">
        <v>1100</v>
      </c>
      <c r="D48" s="108" t="s">
        <v>24</v>
      </c>
      <c r="E48" s="109" t="s">
        <v>25</v>
      </c>
      <c r="F48" s="42">
        <f>SUM(I48,K48,M48,Q48)</f>
        <v>12</v>
      </c>
      <c r="G48" s="43">
        <f>SUM(J48,L48,N48,R48)</f>
        <v>86.5</v>
      </c>
      <c r="H48" s="304"/>
      <c r="I48" s="299">
        <v>4</v>
      </c>
      <c r="J48" s="300">
        <v>33</v>
      </c>
      <c r="K48" s="299">
        <v>4</v>
      </c>
      <c r="L48" s="300">
        <v>27.5</v>
      </c>
      <c r="M48" s="307">
        <v>4</v>
      </c>
      <c r="N48" s="300">
        <v>26</v>
      </c>
      <c r="O48" s="16">
        <v>3</v>
      </c>
      <c r="P48" s="17">
        <v>26</v>
      </c>
      <c r="Q48" s="16"/>
      <c r="R48" s="17"/>
    </row>
    <row r="49" spans="1:18" ht="15" customHeight="1">
      <c r="A49" s="54">
        <v>8</v>
      </c>
      <c r="B49" s="104" t="s">
        <v>15</v>
      </c>
      <c r="C49" s="106">
        <v>1100</v>
      </c>
      <c r="D49" s="108" t="s">
        <v>16</v>
      </c>
      <c r="E49" s="109" t="s">
        <v>23</v>
      </c>
      <c r="F49" s="42">
        <f aca="true" t="shared" si="1" ref="F49:G64">SUM(I49,K49,M49,O49,Q49)</f>
        <v>11.5</v>
      </c>
      <c r="G49" s="43">
        <f t="shared" si="1"/>
        <v>90</v>
      </c>
      <c r="H49" s="304"/>
      <c r="I49" s="299">
        <v>4.5</v>
      </c>
      <c r="J49" s="300">
        <v>33.5</v>
      </c>
      <c r="K49" s="307">
        <v>3</v>
      </c>
      <c r="L49" s="300">
        <v>26</v>
      </c>
      <c r="M49" s="101"/>
      <c r="N49" s="17"/>
      <c r="O49" s="299">
        <v>4</v>
      </c>
      <c r="P49" s="300">
        <v>30.5</v>
      </c>
      <c r="Q49" s="101"/>
      <c r="R49" s="17"/>
    </row>
    <row r="50" spans="1:18" ht="15" customHeight="1">
      <c r="A50" s="54">
        <v>9</v>
      </c>
      <c r="B50" s="90" t="s">
        <v>32</v>
      </c>
      <c r="C50" s="98">
        <v>1000</v>
      </c>
      <c r="D50" s="92" t="s">
        <v>21</v>
      </c>
      <c r="E50" s="157" t="s">
        <v>33</v>
      </c>
      <c r="F50" s="42">
        <f t="shared" si="1"/>
        <v>10</v>
      </c>
      <c r="G50" s="43">
        <f t="shared" si="1"/>
        <v>83</v>
      </c>
      <c r="H50" s="304" t="s">
        <v>350</v>
      </c>
      <c r="I50" s="307">
        <v>3</v>
      </c>
      <c r="J50" s="300">
        <v>25</v>
      </c>
      <c r="K50" s="101"/>
      <c r="L50" s="17"/>
      <c r="M50" s="307">
        <v>3</v>
      </c>
      <c r="N50" s="300">
        <v>27</v>
      </c>
      <c r="O50" s="299">
        <v>4</v>
      </c>
      <c r="P50" s="300">
        <v>31</v>
      </c>
      <c r="Q50" s="16"/>
      <c r="R50" s="17"/>
    </row>
    <row r="51" spans="1:18" ht="15" customHeight="1">
      <c r="A51" s="54">
        <v>10</v>
      </c>
      <c r="B51" s="90" t="s">
        <v>28</v>
      </c>
      <c r="C51" s="98">
        <v>1000</v>
      </c>
      <c r="D51" s="92" t="s">
        <v>29</v>
      </c>
      <c r="E51" s="157" t="s">
        <v>30</v>
      </c>
      <c r="F51" s="42">
        <f t="shared" si="1"/>
        <v>10</v>
      </c>
      <c r="G51" s="43">
        <f t="shared" si="1"/>
        <v>75.5</v>
      </c>
      <c r="H51" s="304"/>
      <c r="I51" s="307">
        <v>3</v>
      </c>
      <c r="J51" s="300">
        <v>33</v>
      </c>
      <c r="K51" s="16"/>
      <c r="L51" s="17"/>
      <c r="M51" s="307">
        <v>3.5</v>
      </c>
      <c r="N51" s="300">
        <v>22</v>
      </c>
      <c r="O51" s="299">
        <v>3.5</v>
      </c>
      <c r="P51" s="300">
        <v>20.5</v>
      </c>
      <c r="Q51" s="101"/>
      <c r="R51" s="17"/>
    </row>
    <row r="52" spans="1:18" ht="15" customHeight="1">
      <c r="A52" s="54">
        <v>11</v>
      </c>
      <c r="B52" s="90" t="s">
        <v>31</v>
      </c>
      <c r="C52" s="98">
        <v>1000</v>
      </c>
      <c r="D52" s="92" t="s">
        <v>29</v>
      </c>
      <c r="E52" s="157">
        <v>38000</v>
      </c>
      <c r="F52" s="42">
        <f t="shared" si="1"/>
        <v>10</v>
      </c>
      <c r="G52" s="43">
        <f t="shared" si="1"/>
        <v>71</v>
      </c>
      <c r="H52" s="304"/>
      <c r="I52" s="307">
        <v>3</v>
      </c>
      <c r="J52" s="300">
        <v>30</v>
      </c>
      <c r="K52" s="101"/>
      <c r="L52" s="17"/>
      <c r="M52" s="307">
        <v>3</v>
      </c>
      <c r="N52" s="300">
        <v>21.5</v>
      </c>
      <c r="O52" s="307">
        <v>4</v>
      </c>
      <c r="P52" s="300">
        <v>19.5</v>
      </c>
      <c r="Q52" s="101"/>
      <c r="R52" s="17"/>
    </row>
    <row r="53" spans="1:18" ht="15" customHeight="1">
      <c r="A53" s="54">
        <v>12</v>
      </c>
      <c r="B53" s="90" t="s">
        <v>41</v>
      </c>
      <c r="C53" s="98">
        <v>1100</v>
      </c>
      <c r="D53" s="92" t="s">
        <v>29</v>
      </c>
      <c r="E53" s="157" t="s">
        <v>42</v>
      </c>
      <c r="F53" s="42">
        <f t="shared" si="1"/>
        <v>9.5</v>
      </c>
      <c r="G53" s="43">
        <f>SUM(J53,L53,N67,P67,R67)</f>
        <v>43</v>
      </c>
      <c r="H53" s="304"/>
      <c r="I53" s="16"/>
      <c r="J53" s="17"/>
      <c r="K53" s="307">
        <v>3</v>
      </c>
      <c r="L53" s="300">
        <v>23.5</v>
      </c>
      <c r="M53" s="307">
        <v>3</v>
      </c>
      <c r="N53" s="300">
        <v>24</v>
      </c>
      <c r="O53" s="299">
        <v>3.5</v>
      </c>
      <c r="P53" s="300">
        <v>18</v>
      </c>
      <c r="Q53" s="16"/>
      <c r="R53" s="17"/>
    </row>
    <row r="54" spans="1:18" ht="15" customHeight="1">
      <c r="A54" s="54">
        <v>13</v>
      </c>
      <c r="B54" s="90" t="s">
        <v>46</v>
      </c>
      <c r="C54" s="98">
        <v>1000</v>
      </c>
      <c r="D54" s="108" t="s">
        <v>21</v>
      </c>
      <c r="E54" s="157">
        <v>38194</v>
      </c>
      <c r="F54" s="42">
        <f t="shared" si="1"/>
        <v>7</v>
      </c>
      <c r="G54" s="43">
        <f t="shared" si="1"/>
        <v>56.5</v>
      </c>
      <c r="H54" s="304"/>
      <c r="I54" s="101"/>
      <c r="J54" s="17"/>
      <c r="K54" s="299">
        <v>1.5</v>
      </c>
      <c r="L54" s="300">
        <v>19.5</v>
      </c>
      <c r="M54" s="307">
        <v>3</v>
      </c>
      <c r="N54" s="300">
        <v>18</v>
      </c>
      <c r="O54" s="299">
        <v>2.5</v>
      </c>
      <c r="P54" s="300">
        <v>19</v>
      </c>
      <c r="Q54" s="16"/>
      <c r="R54" s="17"/>
    </row>
    <row r="55" spans="1:18" ht="15" customHeight="1">
      <c r="A55" s="54">
        <v>14</v>
      </c>
      <c r="B55" s="90" t="s">
        <v>232</v>
      </c>
      <c r="C55" s="98">
        <v>1000</v>
      </c>
      <c r="D55" s="92" t="s">
        <v>358</v>
      </c>
      <c r="E55" s="93" t="s">
        <v>233</v>
      </c>
      <c r="F55" s="42">
        <f t="shared" si="1"/>
        <v>7</v>
      </c>
      <c r="G55" s="43">
        <f t="shared" si="1"/>
        <v>49.5</v>
      </c>
      <c r="H55" s="304"/>
      <c r="I55" s="101"/>
      <c r="J55" s="17"/>
      <c r="K55" s="16"/>
      <c r="L55" s="17"/>
      <c r="M55" s="307">
        <v>3</v>
      </c>
      <c r="N55" s="300">
        <v>19</v>
      </c>
      <c r="O55" s="299">
        <v>4</v>
      </c>
      <c r="P55" s="300">
        <v>30.5</v>
      </c>
      <c r="Q55" s="16"/>
      <c r="R55" s="17"/>
    </row>
    <row r="56" spans="1:18" ht="15" customHeight="1">
      <c r="A56" s="54">
        <v>15</v>
      </c>
      <c r="B56" s="90" t="s">
        <v>234</v>
      </c>
      <c r="C56" s="98">
        <v>1000</v>
      </c>
      <c r="D56" s="92" t="s">
        <v>359</v>
      </c>
      <c r="E56" s="93" t="s">
        <v>235</v>
      </c>
      <c r="F56" s="42">
        <f t="shared" si="1"/>
        <v>6</v>
      </c>
      <c r="G56" s="43">
        <f t="shared" si="1"/>
        <v>39</v>
      </c>
      <c r="H56" s="304"/>
      <c r="I56" s="101"/>
      <c r="J56" s="17"/>
      <c r="K56" s="16"/>
      <c r="L56" s="17"/>
      <c r="M56" s="307">
        <v>3</v>
      </c>
      <c r="N56" s="300">
        <v>15</v>
      </c>
      <c r="O56" s="299">
        <v>3</v>
      </c>
      <c r="P56" s="300">
        <v>24</v>
      </c>
      <c r="Q56" s="16"/>
      <c r="R56" s="17"/>
    </row>
    <row r="57" spans="1:18" ht="15" customHeight="1">
      <c r="A57" s="54">
        <v>16</v>
      </c>
      <c r="B57" s="90" t="s">
        <v>43</v>
      </c>
      <c r="C57" s="98">
        <v>1000</v>
      </c>
      <c r="D57" s="92" t="s">
        <v>359</v>
      </c>
      <c r="E57" s="157">
        <v>38449</v>
      </c>
      <c r="F57" s="42">
        <f t="shared" si="1"/>
        <v>5</v>
      </c>
      <c r="G57" s="43">
        <f t="shared" si="1"/>
        <v>40</v>
      </c>
      <c r="H57" s="304"/>
      <c r="I57" s="101"/>
      <c r="J57" s="17"/>
      <c r="K57" s="299">
        <v>2</v>
      </c>
      <c r="L57" s="300">
        <v>21</v>
      </c>
      <c r="M57" s="307">
        <v>3</v>
      </c>
      <c r="N57" s="300">
        <v>19</v>
      </c>
      <c r="O57" s="16"/>
      <c r="P57" s="17"/>
      <c r="Q57" s="16"/>
      <c r="R57" s="17"/>
    </row>
    <row r="58" spans="1:18" ht="15" customHeight="1">
      <c r="A58" s="54">
        <v>17</v>
      </c>
      <c r="B58" s="90" t="s">
        <v>45</v>
      </c>
      <c r="C58" s="98">
        <v>1000</v>
      </c>
      <c r="D58" s="108" t="s">
        <v>16</v>
      </c>
      <c r="E58" s="157">
        <v>38765</v>
      </c>
      <c r="F58" s="42">
        <f t="shared" si="1"/>
        <v>4.5</v>
      </c>
      <c r="G58" s="43">
        <f t="shared" si="1"/>
        <v>43.5</v>
      </c>
      <c r="H58" s="304"/>
      <c r="I58" s="16"/>
      <c r="J58" s="17"/>
      <c r="K58" s="307">
        <v>1.5</v>
      </c>
      <c r="L58" s="300">
        <v>20.5</v>
      </c>
      <c r="M58" s="101"/>
      <c r="N58" s="17"/>
      <c r="O58" s="299">
        <v>3</v>
      </c>
      <c r="P58" s="300">
        <v>23</v>
      </c>
      <c r="Q58" s="101"/>
      <c r="R58" s="17"/>
    </row>
    <row r="59" spans="1:18" ht="15" customHeight="1">
      <c r="A59" s="54">
        <v>18</v>
      </c>
      <c r="B59" s="90" t="s">
        <v>227</v>
      </c>
      <c r="C59" s="98">
        <v>1100</v>
      </c>
      <c r="D59" s="92" t="s">
        <v>226</v>
      </c>
      <c r="E59" s="157" t="s">
        <v>228</v>
      </c>
      <c r="F59" s="42">
        <f t="shared" si="1"/>
        <v>4</v>
      </c>
      <c r="G59" s="43">
        <f t="shared" si="1"/>
        <v>31</v>
      </c>
      <c r="H59" s="304"/>
      <c r="I59" s="101"/>
      <c r="J59" s="17"/>
      <c r="K59" s="16"/>
      <c r="L59" s="17"/>
      <c r="M59" s="307">
        <v>4</v>
      </c>
      <c r="N59" s="300">
        <v>31</v>
      </c>
      <c r="O59" s="16"/>
      <c r="P59" s="17"/>
      <c r="Q59" s="16"/>
      <c r="R59" s="17"/>
    </row>
    <row r="60" spans="1:18" ht="15" customHeight="1">
      <c r="A60" s="54">
        <v>19</v>
      </c>
      <c r="B60" s="90" t="s">
        <v>360</v>
      </c>
      <c r="C60" s="98">
        <v>1000</v>
      </c>
      <c r="D60" s="92" t="s">
        <v>29</v>
      </c>
      <c r="E60" s="157">
        <v>37622</v>
      </c>
      <c r="F60" s="42">
        <f t="shared" si="1"/>
        <v>4</v>
      </c>
      <c r="G60" s="43">
        <f t="shared" si="1"/>
        <v>29.5</v>
      </c>
      <c r="H60" s="304" t="s">
        <v>350</v>
      </c>
      <c r="I60" s="101"/>
      <c r="J60" s="17"/>
      <c r="K60" s="16"/>
      <c r="L60" s="17"/>
      <c r="M60" s="101"/>
      <c r="N60" s="17"/>
      <c r="O60" s="299">
        <v>4</v>
      </c>
      <c r="P60" s="300">
        <v>29.5</v>
      </c>
      <c r="Q60" s="16"/>
      <c r="R60" s="17"/>
    </row>
    <row r="61" spans="1:18" ht="15" customHeight="1">
      <c r="A61" s="54">
        <v>20</v>
      </c>
      <c r="B61" s="90" t="s">
        <v>229</v>
      </c>
      <c r="C61" s="98">
        <v>1000</v>
      </c>
      <c r="D61" s="92" t="s">
        <v>230</v>
      </c>
      <c r="E61" s="157" t="s">
        <v>231</v>
      </c>
      <c r="F61" s="42">
        <f t="shared" si="1"/>
        <v>3.5</v>
      </c>
      <c r="G61" s="43">
        <f t="shared" si="1"/>
        <v>27.5</v>
      </c>
      <c r="H61" s="304"/>
      <c r="I61" s="101"/>
      <c r="J61" s="17"/>
      <c r="K61" s="16"/>
      <c r="L61" s="17"/>
      <c r="M61" s="307">
        <v>3.5</v>
      </c>
      <c r="N61" s="300">
        <v>27.5</v>
      </c>
      <c r="O61" s="16"/>
      <c r="P61" s="17"/>
      <c r="Q61" s="16"/>
      <c r="R61" s="17"/>
    </row>
    <row r="62" spans="1:18" ht="15" customHeight="1">
      <c r="A62" s="54">
        <v>21</v>
      </c>
      <c r="B62" s="90" t="s">
        <v>361</v>
      </c>
      <c r="C62" s="98">
        <v>1000</v>
      </c>
      <c r="D62" s="92" t="s">
        <v>362</v>
      </c>
      <c r="E62" s="93" t="s">
        <v>363</v>
      </c>
      <c r="F62" s="42">
        <f t="shared" si="1"/>
        <v>3</v>
      </c>
      <c r="G62" s="43">
        <f t="shared" si="1"/>
        <v>22.5</v>
      </c>
      <c r="H62" s="308" t="s">
        <v>364</v>
      </c>
      <c r="I62" s="101"/>
      <c r="J62" s="17"/>
      <c r="K62" s="16"/>
      <c r="L62" s="17"/>
      <c r="M62" s="101"/>
      <c r="N62" s="17"/>
      <c r="O62" s="299">
        <v>3</v>
      </c>
      <c r="P62" s="300">
        <v>22.5</v>
      </c>
      <c r="Q62" s="16"/>
      <c r="R62" s="17"/>
    </row>
    <row r="63" spans="1:18" ht="15" customHeight="1">
      <c r="A63" s="54">
        <v>22</v>
      </c>
      <c r="B63" s="90" t="s">
        <v>365</v>
      </c>
      <c r="C63" s="98">
        <v>1000</v>
      </c>
      <c r="D63" s="92" t="s">
        <v>29</v>
      </c>
      <c r="E63" s="93" t="s">
        <v>366</v>
      </c>
      <c r="F63" s="42">
        <f t="shared" si="1"/>
        <v>3</v>
      </c>
      <c r="G63" s="43">
        <f t="shared" si="1"/>
        <v>20.5</v>
      </c>
      <c r="H63" s="304"/>
      <c r="I63" s="101"/>
      <c r="J63" s="17"/>
      <c r="K63" s="16"/>
      <c r="L63" s="17"/>
      <c r="M63" s="101"/>
      <c r="N63" s="17"/>
      <c r="O63" s="299">
        <v>3</v>
      </c>
      <c r="P63" s="300">
        <v>20.5</v>
      </c>
      <c r="Q63" s="16"/>
      <c r="R63" s="17"/>
    </row>
    <row r="64" spans="1:18" ht="15" customHeight="1">
      <c r="A64" s="54">
        <v>23</v>
      </c>
      <c r="B64" s="90" t="s">
        <v>367</v>
      </c>
      <c r="C64" s="98">
        <v>1000</v>
      </c>
      <c r="D64" s="92" t="s">
        <v>29</v>
      </c>
      <c r="E64" s="93" t="s">
        <v>368</v>
      </c>
      <c r="F64" s="42">
        <f t="shared" si="1"/>
        <v>2.5</v>
      </c>
      <c r="G64" s="43">
        <f t="shared" si="1"/>
        <v>27.5</v>
      </c>
      <c r="H64" s="304"/>
      <c r="I64" s="101"/>
      <c r="J64" s="17"/>
      <c r="K64" s="16"/>
      <c r="L64" s="17"/>
      <c r="M64" s="101"/>
      <c r="N64" s="17"/>
      <c r="O64" s="299">
        <v>2.5</v>
      </c>
      <c r="P64" s="300">
        <v>27.5</v>
      </c>
      <c r="Q64" s="16"/>
      <c r="R64" s="17"/>
    </row>
    <row r="65" spans="1:18" ht="15" customHeight="1">
      <c r="A65" s="54">
        <v>24</v>
      </c>
      <c r="B65" s="90" t="s">
        <v>47</v>
      </c>
      <c r="C65" s="98">
        <v>1000</v>
      </c>
      <c r="D65" s="92" t="s">
        <v>29</v>
      </c>
      <c r="E65" s="157">
        <v>37870</v>
      </c>
      <c r="F65" s="42">
        <f aca="true" t="shared" si="2" ref="F65:G69">SUM(I65,K65,M65,O65,Q65)</f>
        <v>2</v>
      </c>
      <c r="G65" s="43">
        <f t="shared" si="2"/>
        <v>56.5</v>
      </c>
      <c r="H65" s="304" t="s">
        <v>350</v>
      </c>
      <c r="I65" s="101"/>
      <c r="J65" s="17"/>
      <c r="K65" s="299">
        <v>1</v>
      </c>
      <c r="L65" s="300">
        <v>20</v>
      </c>
      <c r="M65" s="307">
        <v>1</v>
      </c>
      <c r="N65" s="300">
        <v>18.5</v>
      </c>
      <c r="O65" s="299">
        <v>0</v>
      </c>
      <c r="P65" s="300">
        <v>18</v>
      </c>
      <c r="Q65" s="101"/>
      <c r="R65" s="17"/>
    </row>
    <row r="66" spans="1:18" ht="15" customHeight="1">
      <c r="A66" s="54">
        <v>25</v>
      </c>
      <c r="B66" s="90" t="s">
        <v>236</v>
      </c>
      <c r="C66" s="98">
        <v>1000</v>
      </c>
      <c r="D66" s="92" t="s">
        <v>358</v>
      </c>
      <c r="E66" s="93" t="s">
        <v>237</v>
      </c>
      <c r="F66" s="42">
        <f t="shared" si="2"/>
        <v>2</v>
      </c>
      <c r="G66" s="43">
        <f t="shared" si="2"/>
        <v>23</v>
      </c>
      <c r="H66" s="304"/>
      <c r="I66" s="101"/>
      <c r="J66" s="17"/>
      <c r="K66" s="16"/>
      <c r="L66" s="17"/>
      <c r="M66" s="307">
        <v>2</v>
      </c>
      <c r="N66" s="300">
        <v>23</v>
      </c>
      <c r="O66" s="16"/>
      <c r="P66" s="17"/>
      <c r="Q66" s="16"/>
      <c r="R66" s="17"/>
    </row>
    <row r="67" spans="1:18" ht="15" customHeight="1">
      <c r="A67" s="54">
        <v>26</v>
      </c>
      <c r="B67" s="90" t="s">
        <v>369</v>
      </c>
      <c r="C67" s="98">
        <v>1000</v>
      </c>
      <c r="D67" s="92" t="s">
        <v>358</v>
      </c>
      <c r="E67" s="93" t="s">
        <v>370</v>
      </c>
      <c r="F67" s="42">
        <f t="shared" si="2"/>
        <v>2</v>
      </c>
      <c r="G67" s="43">
        <f t="shared" si="2"/>
        <v>19.5</v>
      </c>
      <c r="H67" s="304"/>
      <c r="I67" s="101"/>
      <c r="J67" s="17"/>
      <c r="K67" s="16"/>
      <c r="L67" s="17"/>
      <c r="M67" s="101"/>
      <c r="N67" s="17"/>
      <c r="O67" s="299">
        <v>2</v>
      </c>
      <c r="P67" s="300">
        <v>19.5</v>
      </c>
      <c r="Q67" s="16"/>
      <c r="R67" s="17"/>
    </row>
    <row r="68" spans="1:18" ht="15" customHeight="1">
      <c r="A68" s="54">
        <v>27</v>
      </c>
      <c r="B68" s="90" t="s">
        <v>371</v>
      </c>
      <c r="C68" s="98">
        <v>1000</v>
      </c>
      <c r="D68" s="92" t="s">
        <v>29</v>
      </c>
      <c r="E68" s="93" t="s">
        <v>372</v>
      </c>
      <c r="F68" s="42">
        <f t="shared" si="2"/>
        <v>1</v>
      </c>
      <c r="G68" s="43">
        <f t="shared" si="2"/>
        <v>21.5</v>
      </c>
      <c r="H68" s="304"/>
      <c r="I68" s="101"/>
      <c r="J68" s="17"/>
      <c r="K68" s="16"/>
      <c r="L68" s="17"/>
      <c r="M68" s="101"/>
      <c r="N68" s="17"/>
      <c r="O68" s="299">
        <v>1</v>
      </c>
      <c r="P68" s="300">
        <v>21.5</v>
      </c>
      <c r="Q68" s="16"/>
      <c r="R68" s="17"/>
    </row>
    <row r="69" spans="1:18" ht="15" customHeight="1">
      <c r="A69" s="54">
        <v>28</v>
      </c>
      <c r="B69" s="90" t="s">
        <v>37</v>
      </c>
      <c r="C69" s="98">
        <v>1000</v>
      </c>
      <c r="D69" s="92" t="s">
        <v>210</v>
      </c>
      <c r="E69" s="157" t="s">
        <v>38</v>
      </c>
      <c r="F69" s="42">
        <f t="shared" si="2"/>
        <v>0</v>
      </c>
      <c r="G69" s="43">
        <f t="shared" si="2"/>
        <v>29.5</v>
      </c>
      <c r="H69" s="304"/>
      <c r="I69" s="307">
        <v>0</v>
      </c>
      <c r="J69" s="300">
        <v>29.5</v>
      </c>
      <c r="K69" s="101"/>
      <c r="L69" s="17"/>
      <c r="M69" s="101"/>
      <c r="N69" s="17"/>
      <c r="O69" s="16"/>
      <c r="P69" s="17"/>
      <c r="Q69" s="16"/>
      <c r="R69" s="17"/>
    </row>
    <row r="70" spans="1:18" ht="15" customHeight="1">
      <c r="A70" s="54">
        <v>29</v>
      </c>
      <c r="B70" s="90"/>
      <c r="C70" s="98"/>
      <c r="D70" s="92"/>
      <c r="E70" s="93"/>
      <c r="F70" s="42"/>
      <c r="G70" s="43"/>
      <c r="H70" s="304"/>
      <c r="I70" s="101"/>
      <c r="J70" s="17"/>
      <c r="K70" s="16"/>
      <c r="L70" s="17"/>
      <c r="M70" s="101"/>
      <c r="N70" s="17"/>
      <c r="O70" s="16"/>
      <c r="P70" s="17"/>
      <c r="Q70" s="16"/>
      <c r="R70" s="17"/>
    </row>
    <row r="71" spans="1:18" ht="15" customHeight="1">
      <c r="A71" s="54">
        <v>30</v>
      </c>
      <c r="B71" s="90"/>
      <c r="C71" s="98"/>
      <c r="D71" s="92"/>
      <c r="E71" s="93"/>
      <c r="F71" s="42"/>
      <c r="G71" s="43"/>
      <c r="H71" s="304"/>
      <c r="I71" s="101"/>
      <c r="J71" s="17"/>
      <c r="K71" s="16"/>
      <c r="L71" s="17"/>
      <c r="M71" s="101"/>
      <c r="N71" s="17"/>
      <c r="O71" s="16"/>
      <c r="P71" s="17"/>
      <c r="Q71" s="16"/>
      <c r="R71" s="17"/>
    </row>
    <row r="72" spans="1:18" ht="15" customHeight="1">
      <c r="A72" s="54">
        <v>31</v>
      </c>
      <c r="B72" s="90"/>
      <c r="C72" s="98"/>
      <c r="D72" s="92"/>
      <c r="E72" s="93"/>
      <c r="F72" s="42"/>
      <c r="G72" s="43"/>
      <c r="H72" s="304"/>
      <c r="I72" s="101"/>
      <c r="J72" s="17"/>
      <c r="K72" s="16"/>
      <c r="L72" s="17"/>
      <c r="M72" s="101"/>
      <c r="N72" s="17"/>
      <c r="O72" s="16"/>
      <c r="P72" s="17"/>
      <c r="Q72" s="16"/>
      <c r="R72" s="17"/>
    </row>
    <row r="73" spans="1:18" ht="15" customHeight="1">
      <c r="A73" s="54">
        <v>32</v>
      </c>
      <c r="B73" s="90"/>
      <c r="C73" s="98"/>
      <c r="D73" s="92"/>
      <c r="E73" s="93"/>
      <c r="F73" s="42"/>
      <c r="G73" s="43"/>
      <c r="H73" s="304"/>
      <c r="I73" s="101"/>
      <c r="J73" s="17"/>
      <c r="K73" s="16"/>
      <c r="L73" s="17"/>
      <c r="M73" s="101"/>
      <c r="N73" s="17"/>
      <c r="O73" s="16"/>
      <c r="P73" s="17"/>
      <c r="Q73" s="16"/>
      <c r="R73" s="17"/>
    </row>
    <row r="74" spans="1:18" ht="15" customHeight="1">
      <c r="A74" s="54">
        <v>33</v>
      </c>
      <c r="B74" s="90"/>
      <c r="C74" s="98"/>
      <c r="D74" s="92"/>
      <c r="E74" s="93"/>
      <c r="F74" s="42"/>
      <c r="G74" s="43"/>
      <c r="H74" s="304"/>
      <c r="I74" s="101"/>
      <c r="J74" s="17"/>
      <c r="K74" s="16"/>
      <c r="L74" s="17"/>
      <c r="M74" s="101"/>
      <c r="N74" s="17"/>
      <c r="O74" s="16"/>
      <c r="P74" s="17"/>
      <c r="Q74" s="101"/>
      <c r="R74" s="17"/>
    </row>
    <row r="75" spans="1:18" ht="15" customHeight="1" thickBot="1">
      <c r="A75" s="64">
        <v>34</v>
      </c>
      <c r="B75" s="94"/>
      <c r="C75" s="99"/>
      <c r="D75" s="95"/>
      <c r="E75" s="96"/>
      <c r="F75" s="69"/>
      <c r="G75" s="70"/>
      <c r="H75" s="309"/>
      <c r="I75" s="102"/>
      <c r="J75" s="72"/>
      <c r="K75" s="71"/>
      <c r="L75" s="72"/>
      <c r="M75" s="102"/>
      <c r="N75" s="72"/>
      <c r="O75" s="71"/>
      <c r="P75" s="72"/>
      <c r="Q75" s="102"/>
      <c r="R75" s="72"/>
    </row>
    <row r="76" spans="1:18" ht="13.5" thickBot="1">
      <c r="A76" s="65"/>
      <c r="B76" s="66" t="s">
        <v>6</v>
      </c>
      <c r="C76" s="67"/>
      <c r="D76" s="67"/>
      <c r="E76" s="68"/>
      <c r="F76" s="73"/>
      <c r="G76" s="74"/>
      <c r="H76" s="75"/>
      <c r="I76" s="310"/>
      <c r="J76" s="311"/>
      <c r="K76" s="77"/>
      <c r="L76" s="78"/>
      <c r="M76" s="79"/>
      <c r="N76" s="80"/>
      <c r="O76" s="81"/>
      <c r="P76" s="80"/>
      <c r="Q76" s="310"/>
      <c r="R76" s="311"/>
    </row>
    <row r="77" spans="1:18" ht="12.75" customHeight="1" hidden="1">
      <c r="A77" s="53">
        <v>1</v>
      </c>
      <c r="B77" s="2"/>
      <c r="C77" s="48"/>
      <c r="D77" s="86"/>
      <c r="E77" s="32"/>
      <c r="F77" s="42">
        <v>0</v>
      </c>
      <c r="G77" s="43">
        <v>0</v>
      </c>
      <c r="H77" s="296"/>
      <c r="I77" s="51"/>
      <c r="J77" s="22"/>
      <c r="K77" s="4"/>
      <c r="L77" s="5"/>
      <c r="M77" s="14"/>
      <c r="N77" s="13"/>
      <c r="O77" s="44"/>
      <c r="P77" s="13"/>
      <c r="Q77" s="51"/>
      <c r="R77" s="22"/>
    </row>
    <row r="78" spans="1:18" ht="12.75" customHeight="1" hidden="1">
      <c r="A78" s="54">
        <v>2</v>
      </c>
      <c r="B78" s="6"/>
      <c r="C78" s="49"/>
      <c r="D78" s="85"/>
      <c r="E78" s="33"/>
      <c r="F78" s="42">
        <v>0</v>
      </c>
      <c r="G78" s="43">
        <v>0</v>
      </c>
      <c r="H78" s="304"/>
      <c r="I78" s="25"/>
      <c r="J78" s="24"/>
      <c r="K78" s="25"/>
      <c r="L78" s="24"/>
      <c r="M78" s="25"/>
      <c r="N78" s="24"/>
      <c r="O78" s="25"/>
      <c r="P78" s="24"/>
      <c r="Q78" s="25"/>
      <c r="R78" s="24"/>
    </row>
    <row r="79" spans="1:18" ht="12.75" customHeight="1" hidden="1">
      <c r="A79" s="54">
        <v>3</v>
      </c>
      <c r="B79" s="6"/>
      <c r="C79" s="49"/>
      <c r="D79" s="85"/>
      <c r="E79" s="33"/>
      <c r="F79" s="42">
        <v>0</v>
      </c>
      <c r="G79" s="43">
        <v>0</v>
      </c>
      <c r="H79" s="304"/>
      <c r="I79" s="23"/>
      <c r="J79" s="24"/>
      <c r="K79" s="16"/>
      <c r="L79" s="17"/>
      <c r="M79" s="16"/>
      <c r="N79" s="17"/>
      <c r="O79" s="15"/>
      <c r="P79" s="9"/>
      <c r="Q79" s="23"/>
      <c r="R79" s="24"/>
    </row>
    <row r="80" spans="1:18" ht="12.75" customHeight="1" hidden="1">
      <c r="A80" s="54">
        <v>4</v>
      </c>
      <c r="B80" s="6"/>
      <c r="C80" s="49"/>
      <c r="D80" s="85"/>
      <c r="E80" s="33"/>
      <c r="F80" s="42">
        <v>0</v>
      </c>
      <c r="G80" s="43">
        <v>0</v>
      </c>
      <c r="H80" s="304"/>
      <c r="I80" s="31"/>
      <c r="J80" s="30"/>
      <c r="K80" s="16"/>
      <c r="L80" s="17"/>
      <c r="M80" s="8"/>
      <c r="N80" s="9"/>
      <c r="O80" s="15"/>
      <c r="P80" s="9"/>
      <c r="Q80" s="25"/>
      <c r="R80" s="24"/>
    </row>
    <row r="81" spans="1:18" ht="12.75" customHeight="1" hidden="1">
      <c r="A81" s="54">
        <v>5</v>
      </c>
      <c r="B81" s="6"/>
      <c r="C81" s="49"/>
      <c r="D81" s="85"/>
      <c r="E81" s="33"/>
      <c r="F81" s="42">
        <v>0</v>
      </c>
      <c r="G81" s="43">
        <v>0</v>
      </c>
      <c r="H81" s="304"/>
      <c r="I81" s="23"/>
      <c r="J81" s="24"/>
      <c r="K81" s="16"/>
      <c r="L81" s="17"/>
      <c r="M81" s="8"/>
      <c r="N81" s="9"/>
      <c r="O81" s="15"/>
      <c r="P81" s="9"/>
      <c r="Q81" s="25"/>
      <c r="R81" s="24"/>
    </row>
    <row r="82" spans="1:18" ht="12.75" customHeight="1" hidden="1">
      <c r="A82" s="54">
        <v>6</v>
      </c>
      <c r="B82" s="6"/>
      <c r="C82" s="49"/>
      <c r="D82" s="85"/>
      <c r="E82" s="33"/>
      <c r="F82" s="42">
        <v>0</v>
      </c>
      <c r="G82" s="43">
        <v>0</v>
      </c>
      <c r="H82" s="304"/>
      <c r="I82" s="31"/>
      <c r="J82" s="30"/>
      <c r="K82" s="11"/>
      <c r="L82" s="10"/>
      <c r="M82" s="8"/>
      <c r="N82" s="9"/>
      <c r="O82" s="15"/>
      <c r="P82" s="9"/>
      <c r="Q82" s="23"/>
      <c r="R82" s="24"/>
    </row>
    <row r="83" spans="1:18" ht="12.75" customHeight="1" hidden="1">
      <c r="A83" s="54">
        <v>7</v>
      </c>
      <c r="B83" s="6"/>
      <c r="C83" s="49"/>
      <c r="D83" s="85"/>
      <c r="E83" s="33"/>
      <c r="F83" s="42">
        <v>0</v>
      </c>
      <c r="G83" s="43">
        <v>0</v>
      </c>
      <c r="H83" s="304"/>
      <c r="I83" s="23"/>
      <c r="J83" s="24"/>
      <c r="K83" s="16"/>
      <c r="L83" s="17"/>
      <c r="M83" s="8"/>
      <c r="N83" s="9"/>
      <c r="O83" s="15"/>
      <c r="P83" s="9"/>
      <c r="Q83" s="23"/>
      <c r="R83" s="24"/>
    </row>
    <row r="84" spans="1:18" ht="12.75" customHeight="1" hidden="1">
      <c r="A84" s="54">
        <v>8</v>
      </c>
      <c r="B84" s="6"/>
      <c r="C84" s="49"/>
      <c r="D84" s="85"/>
      <c r="E84" s="33"/>
      <c r="F84" s="42">
        <v>0</v>
      </c>
      <c r="G84" s="43">
        <v>0</v>
      </c>
      <c r="H84" s="304"/>
      <c r="I84" s="23"/>
      <c r="J84" s="24"/>
      <c r="K84" s="18"/>
      <c r="L84" s="19"/>
      <c r="M84" s="18"/>
      <c r="N84" s="19"/>
      <c r="O84" s="25"/>
      <c r="P84" s="24"/>
      <c r="Q84" s="25"/>
      <c r="R84" s="24"/>
    </row>
    <row r="85" spans="1:18" ht="13.5" customHeight="1" hidden="1" thickBot="1">
      <c r="A85" s="55">
        <v>9</v>
      </c>
      <c r="B85" s="28"/>
      <c r="C85" s="50"/>
      <c r="D85" s="87"/>
      <c r="E85" s="34"/>
      <c r="F85" s="36"/>
      <c r="G85" s="37"/>
      <c r="H85" s="312"/>
      <c r="I85" s="38"/>
      <c r="J85" s="26"/>
      <c r="K85" s="39"/>
      <c r="L85" s="40"/>
      <c r="M85" s="20"/>
      <c r="N85" s="21"/>
      <c r="O85" s="41"/>
      <c r="P85" s="21"/>
      <c r="Q85" s="29"/>
      <c r="R85" s="27"/>
    </row>
    <row r="86" ht="12.75">
      <c r="H86" s="313"/>
    </row>
    <row r="87" spans="2:8" ht="12.75">
      <c r="B87" s="82"/>
      <c r="C87" t="s">
        <v>8</v>
      </c>
      <c r="H87" s="313"/>
    </row>
    <row r="88" spans="2:8" ht="12.75">
      <c r="B88" s="83" t="s">
        <v>9</v>
      </c>
      <c r="C88" s="83"/>
      <c r="D88" s="83"/>
      <c r="E88" s="83"/>
      <c r="F88" s="84"/>
      <c r="H88" s="313"/>
    </row>
    <row r="89" ht="12.75">
      <c r="H89" s="313"/>
    </row>
    <row r="90" spans="2:8" ht="12.75">
      <c r="B90" s="314"/>
      <c r="C90" t="s">
        <v>373</v>
      </c>
      <c r="H90" s="313"/>
    </row>
  </sheetData>
  <sheetProtection/>
  <mergeCells count="16">
    <mergeCell ref="H8:H9"/>
    <mergeCell ref="A40:E41"/>
    <mergeCell ref="F40:G40"/>
    <mergeCell ref="A8:E9"/>
    <mergeCell ref="F8:G8"/>
    <mergeCell ref="O40:P40"/>
    <mergeCell ref="Q40:R40"/>
    <mergeCell ref="H40:H41"/>
    <mergeCell ref="I40:J40"/>
    <mergeCell ref="K40:L40"/>
    <mergeCell ref="M40:N40"/>
    <mergeCell ref="Q8:R8"/>
    <mergeCell ref="I8:J8"/>
    <mergeCell ref="K8:L8"/>
    <mergeCell ref="M8:N8"/>
    <mergeCell ref="O8:P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zoomScale="90" zoomScaleNormal="90" zoomScalePageLayoutView="0" workbookViewId="0" topLeftCell="A17">
      <selection activeCell="F38" sqref="A38:IV38"/>
    </sheetView>
  </sheetViews>
  <sheetFormatPr defaultColWidth="9.00390625" defaultRowHeight="12.75"/>
  <cols>
    <col min="1" max="1" width="4.125" style="52" customWidth="1"/>
    <col min="2" max="2" width="22.00390625" style="0" customWidth="1"/>
    <col min="3" max="3" width="6.625" style="0" customWidth="1"/>
    <col min="4" max="4" width="21.375" style="0" customWidth="1"/>
    <col min="5" max="5" width="12.875" style="0" customWidth="1"/>
    <col min="6" max="6" width="8.00390625" style="45" customWidth="1"/>
    <col min="7" max="7" width="6.75390625" style="45" customWidth="1"/>
    <col min="8" max="8" width="10.375" style="0" customWidth="1"/>
    <col min="9" max="10" width="4.875" style="63" customWidth="1"/>
    <col min="11" max="16" width="4.875" style="62" customWidth="1"/>
    <col min="17" max="18" width="4.875" style="63" customWidth="1"/>
    <col min="19" max="19" width="5.00390625" style="0" customWidth="1"/>
  </cols>
  <sheetData>
    <row r="1" spans="2:18" ht="22.5" customHeight="1">
      <c r="B1" s="88" t="s">
        <v>48</v>
      </c>
      <c r="H1" s="1"/>
      <c r="I1" s="35"/>
      <c r="J1" s="35"/>
      <c r="K1" s="56"/>
      <c r="L1" s="56"/>
      <c r="M1" s="56"/>
      <c r="N1" s="56"/>
      <c r="O1" s="56"/>
      <c r="P1" s="56"/>
      <c r="Q1" s="35"/>
      <c r="R1" s="35"/>
    </row>
    <row r="2" spans="1:18" s="161" customFormat="1" ht="16.5" customHeight="1">
      <c r="A2" s="201"/>
      <c r="B2" s="202" t="s">
        <v>3</v>
      </c>
      <c r="F2" s="203"/>
      <c r="G2" s="203"/>
      <c r="H2" s="1"/>
      <c r="I2" s="35"/>
      <c r="J2" s="35"/>
      <c r="K2" s="56"/>
      <c r="L2" s="56"/>
      <c r="M2" s="56"/>
      <c r="N2" s="56"/>
      <c r="O2" s="56"/>
      <c r="P2" s="56"/>
      <c r="Q2" s="35"/>
      <c r="R2" s="35"/>
    </row>
    <row r="3" spans="1:18" s="195" customFormat="1" ht="16.5" customHeight="1">
      <c r="A3" s="194"/>
      <c r="B3" s="195" t="s">
        <v>253</v>
      </c>
      <c r="F3" s="196"/>
      <c r="G3" s="196"/>
      <c r="I3" s="197"/>
      <c r="J3" s="197"/>
      <c r="K3" s="198"/>
      <c r="L3" s="198"/>
      <c r="M3" s="198"/>
      <c r="N3" s="198"/>
      <c r="O3" s="198"/>
      <c r="P3" s="198"/>
      <c r="Q3" s="197"/>
      <c r="R3" s="197"/>
    </row>
    <row r="4" spans="1:18" s="195" customFormat="1" ht="16.5" customHeight="1">
      <c r="A4" s="194">
        <v>1</v>
      </c>
      <c r="B4" s="195" t="s">
        <v>256</v>
      </c>
      <c r="D4" s="195" t="s">
        <v>351</v>
      </c>
      <c r="F4" s="196"/>
      <c r="G4" s="196"/>
      <c r="I4" s="197"/>
      <c r="J4" s="197"/>
      <c r="K4" s="198"/>
      <c r="L4" s="198"/>
      <c r="M4" s="198"/>
      <c r="N4" s="198"/>
      <c r="O4" s="198"/>
      <c r="P4" s="198"/>
      <c r="Q4" s="197"/>
      <c r="R4" s="197"/>
    </row>
    <row r="5" spans="1:18" s="195" customFormat="1" ht="16.5" customHeight="1">
      <c r="A5" s="194">
        <v>2</v>
      </c>
      <c r="B5" s="195" t="s">
        <v>257</v>
      </c>
      <c r="D5" s="195" t="s">
        <v>349</v>
      </c>
      <c r="F5" s="196"/>
      <c r="G5" s="196"/>
      <c r="I5" s="197"/>
      <c r="J5" s="197"/>
      <c r="K5" s="198"/>
      <c r="L5" s="198"/>
      <c r="M5" s="198"/>
      <c r="N5" s="198"/>
      <c r="O5" s="198"/>
      <c r="P5" s="198"/>
      <c r="Q5" s="197"/>
      <c r="R5" s="197"/>
    </row>
    <row r="6" spans="1:18" s="195" customFormat="1" ht="16.5" customHeight="1">
      <c r="A6" s="194">
        <v>3</v>
      </c>
      <c r="B6" s="195" t="s">
        <v>255</v>
      </c>
      <c r="D6" s="200">
        <v>3</v>
      </c>
      <c r="E6" s="195" t="s">
        <v>454</v>
      </c>
      <c r="F6" s="196"/>
      <c r="G6" s="196"/>
      <c r="I6" s="197"/>
      <c r="J6" s="197"/>
      <c r="K6" s="198"/>
      <c r="L6" s="198"/>
      <c r="M6" s="198"/>
      <c r="N6" s="198"/>
      <c r="O6" s="198"/>
      <c r="P6" s="198"/>
      <c r="Q6" s="197"/>
      <c r="R6" s="197"/>
    </row>
    <row r="7" spans="2:18" ht="22.5" customHeight="1" thickBot="1">
      <c r="B7" s="199" t="s">
        <v>453</v>
      </c>
      <c r="H7" s="1"/>
      <c r="I7" s="35"/>
      <c r="J7" s="35"/>
      <c r="K7" s="56"/>
      <c r="L7" s="56"/>
      <c r="M7" s="56"/>
      <c r="N7" s="56"/>
      <c r="O7" s="56"/>
      <c r="P7" s="56"/>
      <c r="Q7" s="35"/>
      <c r="R7" s="35"/>
    </row>
    <row r="8" spans="1:18" ht="12.75" customHeight="1">
      <c r="A8" s="520" t="s">
        <v>49</v>
      </c>
      <c r="B8" s="482"/>
      <c r="C8" s="482"/>
      <c r="D8" s="482"/>
      <c r="E8" s="483"/>
      <c r="F8" s="487" t="s">
        <v>1</v>
      </c>
      <c r="G8" s="488"/>
      <c r="H8" s="462" t="s">
        <v>39</v>
      </c>
      <c r="I8" s="514">
        <v>1</v>
      </c>
      <c r="J8" s="515"/>
      <c r="K8" s="516">
        <v>2</v>
      </c>
      <c r="L8" s="517"/>
      <c r="M8" s="516">
        <v>3</v>
      </c>
      <c r="N8" s="517"/>
      <c r="O8" s="512">
        <v>4</v>
      </c>
      <c r="P8" s="513"/>
      <c r="Q8" s="512">
        <v>5</v>
      </c>
      <c r="R8" s="513"/>
    </row>
    <row r="9" spans="1:18" ht="24.75" customHeight="1" thickBot="1">
      <c r="A9" s="484"/>
      <c r="B9" s="485"/>
      <c r="C9" s="485"/>
      <c r="D9" s="485"/>
      <c r="E9" s="486"/>
      <c r="F9" s="46" t="s">
        <v>2</v>
      </c>
      <c r="G9" s="47" t="s">
        <v>4</v>
      </c>
      <c r="H9" s="521"/>
      <c r="I9" s="57" t="s">
        <v>2</v>
      </c>
      <c r="J9" s="58" t="s">
        <v>4</v>
      </c>
      <c r="K9" s="59" t="s">
        <v>2</v>
      </c>
      <c r="L9" s="60" t="s">
        <v>4</v>
      </c>
      <c r="M9" s="59" t="s">
        <v>2</v>
      </c>
      <c r="N9" s="60" t="s">
        <v>4</v>
      </c>
      <c r="O9" s="59" t="s">
        <v>2</v>
      </c>
      <c r="P9" s="60" t="s">
        <v>4</v>
      </c>
      <c r="Q9" s="61" t="s">
        <v>2</v>
      </c>
      <c r="R9" s="58" t="s">
        <v>4</v>
      </c>
    </row>
    <row r="10" spans="1:19" ht="15" customHeight="1" thickTop="1">
      <c r="A10" s="53">
        <v>1</v>
      </c>
      <c r="B10" s="399" t="s">
        <v>53</v>
      </c>
      <c r="C10" s="400">
        <v>1503</v>
      </c>
      <c r="D10" s="365" t="s">
        <v>16</v>
      </c>
      <c r="E10" s="366" t="s">
        <v>54</v>
      </c>
      <c r="F10" s="111">
        <f aca="true" t="shared" si="0" ref="F10:G36">SUM(I10+K10+M10+O10+Q10)</f>
        <v>14.5</v>
      </c>
      <c r="G10" s="112">
        <f t="shared" si="0"/>
        <v>61.5</v>
      </c>
      <c r="H10" s="415" t="s">
        <v>252</v>
      </c>
      <c r="I10" s="416"/>
      <c r="J10" s="406"/>
      <c r="K10" s="404">
        <v>5</v>
      </c>
      <c r="L10" s="403">
        <v>20</v>
      </c>
      <c r="M10" s="404">
        <v>4.5</v>
      </c>
      <c r="N10" s="403">
        <v>22.5</v>
      </c>
      <c r="O10" s="404">
        <v>5</v>
      </c>
      <c r="P10" s="403">
        <v>19</v>
      </c>
      <c r="Q10" s="416"/>
      <c r="R10" s="406"/>
      <c r="S10" s="417"/>
    </row>
    <row r="11" spans="1:18" ht="15" customHeight="1">
      <c r="A11" s="54" t="s">
        <v>399</v>
      </c>
      <c r="B11" s="103" t="s">
        <v>61</v>
      </c>
      <c r="C11" s="105">
        <v>1372</v>
      </c>
      <c r="D11" s="107" t="s">
        <v>24</v>
      </c>
      <c r="E11" s="125" t="s">
        <v>62</v>
      </c>
      <c r="F11" s="111">
        <f t="shared" si="0"/>
        <v>13.5</v>
      </c>
      <c r="G11" s="112">
        <f t="shared" si="0"/>
        <v>66.5</v>
      </c>
      <c r="H11" s="418" t="s">
        <v>447</v>
      </c>
      <c r="I11" s="410"/>
      <c r="J11" s="409"/>
      <c r="K11" s="410">
        <v>4.5</v>
      </c>
      <c r="L11" s="409">
        <v>23.5</v>
      </c>
      <c r="M11" s="410">
        <v>4.5</v>
      </c>
      <c r="N11" s="409">
        <v>23</v>
      </c>
      <c r="O11" s="413"/>
      <c r="P11" s="412"/>
      <c r="Q11" s="411">
        <v>4.5</v>
      </c>
      <c r="R11" s="412">
        <v>20</v>
      </c>
    </row>
    <row r="12" spans="1:19" ht="15" customHeight="1">
      <c r="A12" s="54" t="s">
        <v>400</v>
      </c>
      <c r="B12" s="89" t="s">
        <v>50</v>
      </c>
      <c r="C12" s="97">
        <v>1250</v>
      </c>
      <c r="D12" s="90" t="s">
        <v>51</v>
      </c>
      <c r="E12" s="124" t="s">
        <v>52</v>
      </c>
      <c r="F12" s="111">
        <f t="shared" si="0"/>
        <v>13.5</v>
      </c>
      <c r="G12" s="112">
        <f t="shared" si="0"/>
        <v>63.5</v>
      </c>
      <c r="H12" s="418" t="s">
        <v>412</v>
      </c>
      <c r="I12" s="408">
        <v>5</v>
      </c>
      <c r="J12" s="409">
        <v>21.5</v>
      </c>
      <c r="K12" s="411"/>
      <c r="L12" s="412"/>
      <c r="M12" s="410">
        <v>4.5</v>
      </c>
      <c r="N12" s="409">
        <v>20.5</v>
      </c>
      <c r="O12" s="408">
        <v>4</v>
      </c>
      <c r="P12" s="409">
        <v>21.5</v>
      </c>
      <c r="Q12" s="413"/>
      <c r="R12" s="412"/>
      <c r="S12" s="417"/>
    </row>
    <row r="13" spans="1:18" ht="15" customHeight="1">
      <c r="A13" s="54" t="s">
        <v>402</v>
      </c>
      <c r="B13" s="89" t="s">
        <v>55</v>
      </c>
      <c r="C13" s="97">
        <v>1250</v>
      </c>
      <c r="D13" s="90" t="s">
        <v>24</v>
      </c>
      <c r="E13" s="124" t="s">
        <v>56</v>
      </c>
      <c r="F13" s="111">
        <f t="shared" si="0"/>
        <v>13.5</v>
      </c>
      <c r="G13" s="112">
        <f t="shared" si="0"/>
        <v>61</v>
      </c>
      <c r="H13" s="418" t="s">
        <v>251</v>
      </c>
      <c r="I13" s="408">
        <v>4.5</v>
      </c>
      <c r="J13" s="409">
        <v>20</v>
      </c>
      <c r="K13" s="408"/>
      <c r="L13" s="409"/>
      <c r="M13" s="410">
        <v>4.5</v>
      </c>
      <c r="N13" s="409">
        <v>19.5</v>
      </c>
      <c r="O13" s="411"/>
      <c r="P13" s="412"/>
      <c r="Q13" s="411">
        <v>4.5</v>
      </c>
      <c r="R13" s="412">
        <v>21.5</v>
      </c>
    </row>
    <row r="14" spans="1:19" ht="15" customHeight="1">
      <c r="A14" s="54" t="s">
        <v>403</v>
      </c>
      <c r="B14" s="89" t="s">
        <v>57</v>
      </c>
      <c r="C14" s="97">
        <v>1250</v>
      </c>
      <c r="D14" s="90" t="s">
        <v>29</v>
      </c>
      <c r="E14" s="124" t="s">
        <v>58</v>
      </c>
      <c r="F14" s="111">
        <f t="shared" si="0"/>
        <v>13</v>
      </c>
      <c r="G14" s="112">
        <f t="shared" si="0"/>
        <v>64.5</v>
      </c>
      <c r="H14" s="418" t="s">
        <v>252</v>
      </c>
      <c r="I14" s="408">
        <v>4</v>
      </c>
      <c r="J14" s="409">
        <v>21.5</v>
      </c>
      <c r="K14" s="408">
        <v>4</v>
      </c>
      <c r="L14" s="409">
        <v>22.5</v>
      </c>
      <c r="M14" s="411"/>
      <c r="N14" s="412"/>
      <c r="O14" s="408">
        <v>5</v>
      </c>
      <c r="P14" s="409">
        <v>20.5</v>
      </c>
      <c r="Q14" s="413"/>
      <c r="R14" s="412"/>
      <c r="S14" s="417"/>
    </row>
    <row r="15" spans="1:18" ht="15" customHeight="1">
      <c r="A15" s="54" t="s">
        <v>404</v>
      </c>
      <c r="B15" s="103" t="s">
        <v>67</v>
      </c>
      <c r="C15" s="105">
        <v>1250</v>
      </c>
      <c r="D15" s="107" t="s">
        <v>24</v>
      </c>
      <c r="E15" s="125" t="s">
        <v>68</v>
      </c>
      <c r="F15" s="111">
        <f t="shared" si="0"/>
        <v>12.5</v>
      </c>
      <c r="G15" s="112">
        <f t="shared" si="0"/>
        <v>65.5</v>
      </c>
      <c r="H15" s="418" t="s">
        <v>447</v>
      </c>
      <c r="I15" s="411"/>
      <c r="J15" s="412"/>
      <c r="K15" s="408"/>
      <c r="L15" s="409"/>
      <c r="M15" s="410">
        <v>3.5</v>
      </c>
      <c r="N15" s="409">
        <v>21</v>
      </c>
      <c r="O15" s="408">
        <v>4</v>
      </c>
      <c r="P15" s="409">
        <v>23</v>
      </c>
      <c r="Q15" s="411">
        <v>5</v>
      </c>
      <c r="R15" s="412">
        <v>21.5</v>
      </c>
    </row>
    <row r="16" spans="1:18" ht="15" customHeight="1">
      <c r="A16" s="54">
        <v>7</v>
      </c>
      <c r="B16" s="104" t="s">
        <v>65</v>
      </c>
      <c r="C16" s="106">
        <v>1000</v>
      </c>
      <c r="D16" s="108" t="s">
        <v>29</v>
      </c>
      <c r="E16" s="127" t="s">
        <v>66</v>
      </c>
      <c r="F16" s="111">
        <f t="shared" si="0"/>
        <v>11.5</v>
      </c>
      <c r="G16" s="112">
        <f t="shared" si="0"/>
        <v>57</v>
      </c>
      <c r="H16" s="418" t="s">
        <v>447</v>
      </c>
      <c r="I16" s="410"/>
      <c r="J16" s="409"/>
      <c r="K16" s="411"/>
      <c r="L16" s="412"/>
      <c r="M16" s="410">
        <v>4</v>
      </c>
      <c r="N16" s="409">
        <v>16</v>
      </c>
      <c r="O16" s="410">
        <v>4</v>
      </c>
      <c r="P16" s="409">
        <v>20</v>
      </c>
      <c r="Q16" s="411">
        <v>3.5</v>
      </c>
      <c r="R16" s="412">
        <v>21</v>
      </c>
    </row>
    <row r="17" spans="1:18" ht="15" customHeight="1">
      <c r="A17" s="54">
        <v>8</v>
      </c>
      <c r="B17" s="90" t="s">
        <v>81</v>
      </c>
      <c r="C17" s="98">
        <v>1000</v>
      </c>
      <c r="D17" s="92" t="s">
        <v>211</v>
      </c>
      <c r="E17" s="138">
        <v>37296</v>
      </c>
      <c r="F17" s="111">
        <f t="shared" si="0"/>
        <v>11.5</v>
      </c>
      <c r="G17" s="112">
        <f t="shared" si="0"/>
        <v>54.5</v>
      </c>
      <c r="H17" s="418"/>
      <c r="I17" s="411"/>
      <c r="J17" s="412"/>
      <c r="K17" s="408"/>
      <c r="L17" s="409"/>
      <c r="M17" s="410">
        <v>4.5</v>
      </c>
      <c r="N17" s="409">
        <v>17.5</v>
      </c>
      <c r="O17" s="408">
        <v>3.5</v>
      </c>
      <c r="P17" s="409">
        <v>18</v>
      </c>
      <c r="Q17" s="413">
        <v>3.5</v>
      </c>
      <c r="R17" s="412">
        <v>19</v>
      </c>
    </row>
    <row r="18" spans="1:18" ht="15" customHeight="1">
      <c r="A18" s="54" t="s">
        <v>408</v>
      </c>
      <c r="B18" s="104" t="s">
        <v>59</v>
      </c>
      <c r="C18" s="106">
        <v>1250</v>
      </c>
      <c r="D18" s="108" t="s">
        <v>29</v>
      </c>
      <c r="E18" s="127" t="s">
        <v>60</v>
      </c>
      <c r="F18" s="111">
        <f t="shared" si="0"/>
        <v>11</v>
      </c>
      <c r="G18" s="112">
        <f t="shared" si="0"/>
        <v>55</v>
      </c>
      <c r="H18" s="418"/>
      <c r="I18" s="408">
        <v>4</v>
      </c>
      <c r="J18" s="409">
        <v>17.5</v>
      </c>
      <c r="K18" s="411"/>
      <c r="L18" s="412"/>
      <c r="M18" s="411"/>
      <c r="N18" s="412"/>
      <c r="O18" s="408">
        <v>3</v>
      </c>
      <c r="P18" s="409">
        <v>17</v>
      </c>
      <c r="Q18" s="411">
        <v>4</v>
      </c>
      <c r="R18" s="412">
        <v>20.5</v>
      </c>
    </row>
    <row r="19" spans="1:18" ht="15" customHeight="1">
      <c r="A19" s="54" t="s">
        <v>409</v>
      </c>
      <c r="B19" s="90" t="s">
        <v>63</v>
      </c>
      <c r="C19" s="98">
        <v>1000</v>
      </c>
      <c r="D19" s="107" t="s">
        <v>40</v>
      </c>
      <c r="E19" s="323">
        <v>37219</v>
      </c>
      <c r="F19" s="111">
        <f t="shared" si="0"/>
        <v>10.5</v>
      </c>
      <c r="G19" s="112">
        <f t="shared" si="0"/>
        <v>59.5</v>
      </c>
      <c r="H19" s="418"/>
      <c r="I19" s="413"/>
      <c r="J19" s="412"/>
      <c r="K19" s="408">
        <v>3</v>
      </c>
      <c r="L19" s="409">
        <v>19.5</v>
      </c>
      <c r="M19" s="410">
        <v>3.5</v>
      </c>
      <c r="N19" s="409">
        <v>17</v>
      </c>
      <c r="O19" s="408">
        <v>4</v>
      </c>
      <c r="P19" s="409">
        <v>23</v>
      </c>
      <c r="Q19" s="411"/>
      <c r="R19" s="412"/>
    </row>
    <row r="20" spans="1:18" ht="15" customHeight="1">
      <c r="A20" s="54" t="s">
        <v>410</v>
      </c>
      <c r="B20" s="90" t="s">
        <v>82</v>
      </c>
      <c r="C20" s="98">
        <v>1000</v>
      </c>
      <c r="D20" s="92" t="s">
        <v>83</v>
      </c>
      <c r="E20" s="126" t="s">
        <v>84</v>
      </c>
      <c r="F20" s="111">
        <f t="shared" si="0"/>
        <v>9</v>
      </c>
      <c r="G20" s="112">
        <f t="shared" si="0"/>
        <v>56</v>
      </c>
      <c r="H20" s="418"/>
      <c r="I20" s="411"/>
      <c r="J20" s="412"/>
      <c r="K20" s="408"/>
      <c r="L20" s="409"/>
      <c r="M20" s="410">
        <v>3</v>
      </c>
      <c r="N20" s="409">
        <v>20.5</v>
      </c>
      <c r="O20" s="408">
        <v>3</v>
      </c>
      <c r="P20" s="409">
        <v>17.5</v>
      </c>
      <c r="Q20" s="413">
        <v>3</v>
      </c>
      <c r="R20" s="412">
        <v>18</v>
      </c>
    </row>
    <row r="21" spans="1:18" ht="15" customHeight="1">
      <c r="A21" s="54" t="s">
        <v>411</v>
      </c>
      <c r="B21" s="90" t="s">
        <v>69</v>
      </c>
      <c r="C21" s="98">
        <v>1100</v>
      </c>
      <c r="D21" s="92" t="s">
        <v>29</v>
      </c>
      <c r="E21" s="126" t="s">
        <v>70</v>
      </c>
      <c r="F21" s="111">
        <f t="shared" si="0"/>
        <v>9</v>
      </c>
      <c r="G21" s="112">
        <f t="shared" si="0"/>
        <v>39.5</v>
      </c>
      <c r="H21" s="418"/>
      <c r="I21" s="410">
        <v>2.5</v>
      </c>
      <c r="J21" s="409">
        <v>15</v>
      </c>
      <c r="K21" s="410">
        <v>3.5</v>
      </c>
      <c r="L21" s="409">
        <v>13</v>
      </c>
      <c r="M21" s="411"/>
      <c r="N21" s="412"/>
      <c r="O21" s="410">
        <v>3</v>
      </c>
      <c r="P21" s="409">
        <v>11.5</v>
      </c>
      <c r="Q21" s="411"/>
      <c r="R21" s="412"/>
    </row>
    <row r="22" spans="1:18" ht="15" customHeight="1">
      <c r="A22" s="54" t="s">
        <v>414</v>
      </c>
      <c r="B22" s="90" t="s">
        <v>75</v>
      </c>
      <c r="C22" s="98">
        <v>1000</v>
      </c>
      <c r="D22" s="107" t="s">
        <v>211</v>
      </c>
      <c r="E22" s="138">
        <v>37318</v>
      </c>
      <c r="F22" s="111">
        <f t="shared" si="0"/>
        <v>8</v>
      </c>
      <c r="G22" s="112">
        <f t="shared" si="0"/>
        <v>49.5</v>
      </c>
      <c r="H22" s="418"/>
      <c r="I22" s="411"/>
      <c r="J22" s="412"/>
      <c r="K22" s="408"/>
      <c r="L22" s="409"/>
      <c r="M22" s="410">
        <v>3</v>
      </c>
      <c r="N22" s="409">
        <v>17</v>
      </c>
      <c r="O22" s="408">
        <v>3</v>
      </c>
      <c r="P22" s="409">
        <v>15</v>
      </c>
      <c r="Q22" s="413">
        <v>2</v>
      </c>
      <c r="R22" s="412">
        <v>17.5</v>
      </c>
    </row>
    <row r="23" spans="1:18" ht="15" customHeight="1">
      <c r="A23" s="54" t="s">
        <v>415</v>
      </c>
      <c r="B23" s="90" t="s">
        <v>374</v>
      </c>
      <c r="C23" s="98">
        <v>1000</v>
      </c>
      <c r="D23" s="92" t="s">
        <v>80</v>
      </c>
      <c r="E23" s="126" t="s">
        <v>214</v>
      </c>
      <c r="F23" s="111">
        <f t="shared" si="0"/>
        <v>7.5</v>
      </c>
      <c r="G23" s="112">
        <f t="shared" si="0"/>
        <v>58.5</v>
      </c>
      <c r="H23" s="418"/>
      <c r="I23" s="411"/>
      <c r="J23" s="412"/>
      <c r="K23" s="413"/>
      <c r="L23" s="412"/>
      <c r="M23" s="410">
        <v>2.5</v>
      </c>
      <c r="N23" s="409">
        <v>22.5</v>
      </c>
      <c r="O23" s="408">
        <v>3</v>
      </c>
      <c r="P23" s="409">
        <v>19</v>
      </c>
      <c r="Q23" s="411">
        <v>2</v>
      </c>
      <c r="R23" s="412">
        <v>17</v>
      </c>
    </row>
    <row r="24" spans="1:18" ht="15" customHeight="1">
      <c r="A24" s="54" t="s">
        <v>417</v>
      </c>
      <c r="B24" s="90" t="s">
        <v>238</v>
      </c>
      <c r="C24" s="98">
        <v>1000</v>
      </c>
      <c r="D24" s="92" t="s">
        <v>194</v>
      </c>
      <c r="E24" s="126" t="s">
        <v>215</v>
      </c>
      <c r="F24" s="111">
        <f t="shared" si="0"/>
        <v>7</v>
      </c>
      <c r="G24" s="112">
        <f t="shared" si="0"/>
        <v>57.5</v>
      </c>
      <c r="H24" s="418"/>
      <c r="I24" s="411"/>
      <c r="J24" s="412"/>
      <c r="K24" s="413"/>
      <c r="L24" s="412"/>
      <c r="M24" s="410">
        <v>2.5</v>
      </c>
      <c r="N24" s="409">
        <v>19</v>
      </c>
      <c r="O24" s="408">
        <v>2</v>
      </c>
      <c r="P24" s="409">
        <v>19.5</v>
      </c>
      <c r="Q24" s="411">
        <v>2.5</v>
      </c>
      <c r="R24" s="412">
        <v>19</v>
      </c>
    </row>
    <row r="25" spans="1:18" ht="15" customHeight="1">
      <c r="A25" s="54" t="s">
        <v>418</v>
      </c>
      <c r="B25" s="90" t="s">
        <v>71</v>
      </c>
      <c r="C25" s="98">
        <v>1100</v>
      </c>
      <c r="D25" s="92" t="s">
        <v>21</v>
      </c>
      <c r="E25" s="126" t="s">
        <v>72</v>
      </c>
      <c r="F25" s="111">
        <f t="shared" si="0"/>
        <v>7</v>
      </c>
      <c r="G25" s="112">
        <f t="shared" si="0"/>
        <v>44</v>
      </c>
      <c r="H25" s="419"/>
      <c r="I25" s="410">
        <v>2</v>
      </c>
      <c r="J25" s="409">
        <v>15.5</v>
      </c>
      <c r="K25" s="411"/>
      <c r="L25" s="412"/>
      <c r="M25" s="410">
        <v>2.5</v>
      </c>
      <c r="N25" s="409">
        <v>14</v>
      </c>
      <c r="O25" s="408">
        <v>2.5</v>
      </c>
      <c r="P25" s="409">
        <v>14.5</v>
      </c>
      <c r="Q25" s="413"/>
      <c r="R25" s="412"/>
    </row>
    <row r="26" spans="1:18" ht="15" customHeight="1">
      <c r="A26" s="54" t="s">
        <v>420</v>
      </c>
      <c r="B26" s="90" t="s">
        <v>216</v>
      </c>
      <c r="C26" s="98">
        <v>1000</v>
      </c>
      <c r="D26" s="108" t="s">
        <v>29</v>
      </c>
      <c r="E26" s="126" t="s">
        <v>217</v>
      </c>
      <c r="F26" s="111">
        <f t="shared" si="0"/>
        <v>6.5</v>
      </c>
      <c r="G26" s="112">
        <f t="shared" si="0"/>
        <v>48.5</v>
      </c>
      <c r="H26" s="418"/>
      <c r="I26" s="411"/>
      <c r="J26" s="412"/>
      <c r="K26" s="413"/>
      <c r="L26" s="412"/>
      <c r="M26" s="410">
        <v>2.5</v>
      </c>
      <c r="N26" s="409">
        <v>15.5</v>
      </c>
      <c r="O26" s="408">
        <v>2</v>
      </c>
      <c r="P26" s="409">
        <v>18.5</v>
      </c>
      <c r="Q26" s="411">
        <v>2</v>
      </c>
      <c r="R26" s="412">
        <v>14.5</v>
      </c>
    </row>
    <row r="27" spans="1:18" ht="15" customHeight="1">
      <c r="A27" s="54" t="s">
        <v>421</v>
      </c>
      <c r="B27" s="90" t="s">
        <v>12</v>
      </c>
      <c r="C27" s="98">
        <v>1250</v>
      </c>
      <c r="D27" s="92" t="s">
        <v>376</v>
      </c>
      <c r="E27" s="126" t="s">
        <v>17</v>
      </c>
      <c r="F27" s="111">
        <f t="shared" si="0"/>
        <v>6.5</v>
      </c>
      <c r="G27" s="112">
        <f t="shared" si="0"/>
        <v>41.5</v>
      </c>
      <c r="H27" s="418"/>
      <c r="I27" s="411"/>
      <c r="J27" s="412"/>
      <c r="K27" s="413"/>
      <c r="L27" s="412"/>
      <c r="M27" s="411"/>
      <c r="N27" s="412"/>
      <c r="O27" s="408">
        <v>3</v>
      </c>
      <c r="P27" s="409">
        <v>19.5</v>
      </c>
      <c r="Q27" s="411">
        <v>3.5</v>
      </c>
      <c r="R27" s="412">
        <v>22</v>
      </c>
    </row>
    <row r="28" spans="1:18" ht="15" customHeight="1">
      <c r="A28" s="54" t="s">
        <v>423</v>
      </c>
      <c r="B28" s="90" t="s">
        <v>76</v>
      </c>
      <c r="C28" s="98">
        <v>1000</v>
      </c>
      <c r="D28" s="92" t="s">
        <v>375</v>
      </c>
      <c r="E28" s="126" t="s">
        <v>77</v>
      </c>
      <c r="F28" s="111">
        <f t="shared" si="0"/>
        <v>6</v>
      </c>
      <c r="G28" s="112">
        <f t="shared" si="0"/>
        <v>51.5</v>
      </c>
      <c r="H28" s="418"/>
      <c r="I28" s="408"/>
      <c r="J28" s="409"/>
      <c r="K28" s="410">
        <v>1</v>
      </c>
      <c r="L28" s="409">
        <v>14</v>
      </c>
      <c r="M28" s="410">
        <v>3</v>
      </c>
      <c r="N28" s="409">
        <v>21</v>
      </c>
      <c r="O28" s="413"/>
      <c r="P28" s="412"/>
      <c r="Q28" s="411">
        <v>2</v>
      </c>
      <c r="R28" s="412">
        <v>16.5</v>
      </c>
    </row>
    <row r="29" spans="1:18" ht="15" customHeight="1">
      <c r="A29" s="54" t="s">
        <v>424</v>
      </c>
      <c r="B29" s="90" t="s">
        <v>85</v>
      </c>
      <c r="C29" s="98">
        <v>1100</v>
      </c>
      <c r="D29" s="92" t="s">
        <v>21</v>
      </c>
      <c r="E29" s="126" t="s">
        <v>86</v>
      </c>
      <c r="F29" s="111">
        <f t="shared" si="0"/>
        <v>5.5</v>
      </c>
      <c r="G29" s="112">
        <f t="shared" si="0"/>
        <v>49.5</v>
      </c>
      <c r="H29" s="418"/>
      <c r="I29" s="411"/>
      <c r="J29" s="412"/>
      <c r="K29" s="408">
        <v>1</v>
      </c>
      <c r="L29" s="409">
        <v>14</v>
      </c>
      <c r="M29" s="410">
        <v>2.5</v>
      </c>
      <c r="N29" s="409">
        <v>16.5</v>
      </c>
      <c r="O29" s="408">
        <v>2</v>
      </c>
      <c r="P29" s="409">
        <v>19</v>
      </c>
      <c r="Q29" s="413"/>
      <c r="R29" s="412"/>
    </row>
    <row r="30" spans="1:19" ht="15" customHeight="1">
      <c r="A30" s="54" t="s">
        <v>425</v>
      </c>
      <c r="B30" s="90" t="s">
        <v>218</v>
      </c>
      <c r="C30" s="98">
        <v>1000</v>
      </c>
      <c r="D30" s="107" t="s">
        <v>44</v>
      </c>
      <c r="E30" s="126" t="s">
        <v>219</v>
      </c>
      <c r="F30" s="111">
        <f t="shared" si="0"/>
        <v>5.5</v>
      </c>
      <c r="G30" s="112">
        <f t="shared" si="0"/>
        <v>40.5</v>
      </c>
      <c r="H30" s="418"/>
      <c r="I30" s="411"/>
      <c r="J30" s="412"/>
      <c r="K30" s="413"/>
      <c r="L30" s="412"/>
      <c r="M30" s="410">
        <v>2.5</v>
      </c>
      <c r="N30" s="409">
        <v>14</v>
      </c>
      <c r="O30" s="408">
        <v>1</v>
      </c>
      <c r="P30" s="409">
        <v>14</v>
      </c>
      <c r="Q30" s="411">
        <v>2</v>
      </c>
      <c r="R30" s="412">
        <v>12.5</v>
      </c>
      <c r="S30" s="417"/>
    </row>
    <row r="31" spans="1:18" ht="15" customHeight="1">
      <c r="A31" s="54" t="s">
        <v>426</v>
      </c>
      <c r="B31" s="90" t="s">
        <v>73</v>
      </c>
      <c r="C31" s="98">
        <v>1000</v>
      </c>
      <c r="D31" s="108" t="s">
        <v>29</v>
      </c>
      <c r="E31" s="126" t="s">
        <v>74</v>
      </c>
      <c r="F31" s="111">
        <f t="shared" si="0"/>
        <v>4.5</v>
      </c>
      <c r="G31" s="112">
        <f t="shared" si="0"/>
        <v>32.5</v>
      </c>
      <c r="H31" s="418" t="s">
        <v>412</v>
      </c>
      <c r="I31" s="408">
        <v>2</v>
      </c>
      <c r="J31" s="409">
        <v>14.5</v>
      </c>
      <c r="K31" s="410">
        <v>2.5</v>
      </c>
      <c r="L31" s="409">
        <v>18</v>
      </c>
      <c r="M31" s="411"/>
      <c r="N31" s="412"/>
      <c r="O31" s="413"/>
      <c r="P31" s="412"/>
      <c r="Q31" s="413"/>
      <c r="R31" s="412"/>
    </row>
    <row r="32" spans="1:18" ht="15" customHeight="1">
      <c r="A32" s="54" t="s">
        <v>427</v>
      </c>
      <c r="B32" s="90" t="s">
        <v>222</v>
      </c>
      <c r="C32" s="98">
        <v>1000</v>
      </c>
      <c r="D32" s="92" t="s">
        <v>377</v>
      </c>
      <c r="E32" s="126" t="s">
        <v>223</v>
      </c>
      <c r="F32" s="111">
        <f t="shared" si="0"/>
        <v>4</v>
      </c>
      <c r="G32" s="112">
        <f t="shared" si="0"/>
        <v>41</v>
      </c>
      <c r="H32" s="418"/>
      <c r="I32" s="411"/>
      <c r="J32" s="412"/>
      <c r="K32" s="413"/>
      <c r="L32" s="412"/>
      <c r="M32" s="410">
        <v>1</v>
      </c>
      <c r="N32" s="409">
        <v>14</v>
      </c>
      <c r="O32" s="408">
        <v>1</v>
      </c>
      <c r="P32" s="409">
        <v>15.5</v>
      </c>
      <c r="Q32" s="411">
        <v>2</v>
      </c>
      <c r="R32" s="412">
        <v>11.5</v>
      </c>
    </row>
    <row r="33" spans="1:18" ht="15" customHeight="1">
      <c r="A33" s="54" t="s">
        <v>428</v>
      </c>
      <c r="B33" s="90" t="s">
        <v>78</v>
      </c>
      <c r="C33" s="98">
        <v>1250</v>
      </c>
      <c r="D33" s="92" t="s">
        <v>24</v>
      </c>
      <c r="E33" s="126" t="s">
        <v>79</v>
      </c>
      <c r="F33" s="111">
        <f t="shared" si="0"/>
        <v>4</v>
      </c>
      <c r="G33" s="112">
        <f t="shared" si="0"/>
        <v>23</v>
      </c>
      <c r="H33" s="418"/>
      <c r="I33" s="411"/>
      <c r="J33" s="412"/>
      <c r="K33" s="408">
        <v>4</v>
      </c>
      <c r="L33" s="409">
        <v>23</v>
      </c>
      <c r="M33" s="411"/>
      <c r="N33" s="412"/>
      <c r="O33" s="413"/>
      <c r="P33" s="412"/>
      <c r="Q33" s="413"/>
      <c r="R33" s="412"/>
    </row>
    <row r="34" spans="1:18" ht="15" customHeight="1">
      <c r="A34" s="54">
        <v>25</v>
      </c>
      <c r="B34" s="90" t="s">
        <v>220</v>
      </c>
      <c r="C34" s="98">
        <v>1000</v>
      </c>
      <c r="D34" s="92" t="s">
        <v>358</v>
      </c>
      <c r="E34" s="126" t="s">
        <v>221</v>
      </c>
      <c r="F34" s="111">
        <f t="shared" si="0"/>
        <v>1.5</v>
      </c>
      <c r="G34" s="112">
        <f t="shared" si="0"/>
        <v>13</v>
      </c>
      <c r="H34" s="418"/>
      <c r="I34" s="411"/>
      <c r="J34" s="412"/>
      <c r="K34" s="413"/>
      <c r="L34" s="412"/>
      <c r="M34" s="410">
        <v>1.5</v>
      </c>
      <c r="N34" s="409">
        <v>13</v>
      </c>
      <c r="O34" s="413"/>
      <c r="P34" s="412"/>
      <c r="Q34" s="411"/>
      <c r="R34" s="412"/>
    </row>
    <row r="35" spans="1:18" ht="15" customHeight="1">
      <c r="A35" s="54">
        <v>26</v>
      </c>
      <c r="B35" s="90" t="s">
        <v>378</v>
      </c>
      <c r="C35" s="98">
        <v>1000</v>
      </c>
      <c r="D35" s="92" t="s">
        <v>377</v>
      </c>
      <c r="E35" s="126" t="s">
        <v>379</v>
      </c>
      <c r="F35" s="111">
        <f t="shared" si="0"/>
        <v>1</v>
      </c>
      <c r="G35" s="112">
        <f t="shared" si="0"/>
        <v>15.5</v>
      </c>
      <c r="H35" s="418"/>
      <c r="I35" s="411"/>
      <c r="J35" s="412"/>
      <c r="K35" s="413"/>
      <c r="L35" s="412"/>
      <c r="M35" s="411"/>
      <c r="N35" s="412"/>
      <c r="O35" s="408">
        <v>1</v>
      </c>
      <c r="P35" s="409">
        <v>15.5</v>
      </c>
      <c r="Q35" s="411"/>
      <c r="R35" s="412"/>
    </row>
    <row r="36" spans="1:18" ht="15" customHeight="1">
      <c r="A36" s="54">
        <v>27</v>
      </c>
      <c r="B36" s="90" t="s">
        <v>224</v>
      </c>
      <c r="C36" s="98">
        <v>1000</v>
      </c>
      <c r="D36" s="92" t="s">
        <v>213</v>
      </c>
      <c r="E36" s="126" t="s">
        <v>225</v>
      </c>
      <c r="F36" s="111">
        <f t="shared" si="0"/>
        <v>1</v>
      </c>
      <c r="G36" s="112">
        <f t="shared" si="0"/>
        <v>13.5</v>
      </c>
      <c r="H36" s="418"/>
      <c r="I36" s="411"/>
      <c r="J36" s="412"/>
      <c r="K36" s="413"/>
      <c r="L36" s="412"/>
      <c r="M36" s="410">
        <v>1</v>
      </c>
      <c r="N36" s="409">
        <v>13.5</v>
      </c>
      <c r="O36" s="413"/>
      <c r="P36" s="412"/>
      <c r="Q36" s="411"/>
      <c r="R36" s="412"/>
    </row>
    <row r="38" spans="1:20" s="500" customFormat="1" ht="21" thickBot="1">
      <c r="A38" s="493"/>
      <c r="B38" s="494" t="s">
        <v>461</v>
      </c>
      <c r="C38" s="495"/>
      <c r="D38" s="496"/>
      <c r="E38" s="497"/>
      <c r="F38" s="498"/>
      <c r="G38" s="498"/>
      <c r="H38" s="499"/>
      <c r="I38" s="499"/>
      <c r="K38" s="498"/>
      <c r="L38" s="498"/>
      <c r="M38" s="501"/>
      <c r="N38" s="501"/>
      <c r="O38" s="498"/>
      <c r="P38" s="498"/>
      <c r="Q38" s="502"/>
      <c r="R38" s="498"/>
      <c r="S38" s="498"/>
      <c r="T38" s="498"/>
    </row>
    <row r="39" spans="1:18" ht="12.75" customHeight="1">
      <c r="A39" s="520" t="s">
        <v>49</v>
      </c>
      <c r="B39" s="482"/>
      <c r="C39" s="482"/>
      <c r="D39" s="482"/>
      <c r="E39" s="483"/>
      <c r="F39" s="487" t="s">
        <v>1</v>
      </c>
      <c r="G39" s="488"/>
      <c r="H39" s="462" t="s">
        <v>39</v>
      </c>
      <c r="I39" s="514">
        <v>1</v>
      </c>
      <c r="J39" s="515"/>
      <c r="K39" s="516">
        <v>2</v>
      </c>
      <c r="L39" s="517"/>
      <c r="M39" s="516">
        <v>3</v>
      </c>
      <c r="N39" s="517"/>
      <c r="O39" s="512">
        <v>4</v>
      </c>
      <c r="P39" s="513"/>
      <c r="Q39" s="512">
        <v>5</v>
      </c>
      <c r="R39" s="513"/>
    </row>
    <row r="40" spans="1:18" ht="24.75" customHeight="1" thickBot="1">
      <c r="A40" s="484"/>
      <c r="B40" s="485"/>
      <c r="C40" s="485"/>
      <c r="D40" s="485"/>
      <c r="E40" s="486"/>
      <c r="F40" s="46" t="s">
        <v>2</v>
      </c>
      <c r="G40" s="47" t="s">
        <v>4</v>
      </c>
      <c r="H40" s="521"/>
      <c r="I40" s="57" t="s">
        <v>2</v>
      </c>
      <c r="J40" s="58" t="s">
        <v>4</v>
      </c>
      <c r="K40" s="59" t="s">
        <v>2</v>
      </c>
      <c r="L40" s="60" t="s">
        <v>4</v>
      </c>
      <c r="M40" s="59" t="s">
        <v>2</v>
      </c>
      <c r="N40" s="60" t="s">
        <v>4</v>
      </c>
      <c r="O40" s="59" t="s">
        <v>2</v>
      </c>
      <c r="P40" s="60" t="s">
        <v>4</v>
      </c>
      <c r="Q40" s="61" t="s">
        <v>2</v>
      </c>
      <c r="R40" s="58" t="s">
        <v>4</v>
      </c>
    </row>
    <row r="41" spans="1:18" ht="15" customHeight="1">
      <c r="A41" s="53">
        <v>1</v>
      </c>
      <c r="B41" s="89" t="s">
        <v>53</v>
      </c>
      <c r="C41" s="97">
        <v>1503</v>
      </c>
      <c r="D41" s="90" t="s">
        <v>16</v>
      </c>
      <c r="E41" s="124" t="s">
        <v>54</v>
      </c>
      <c r="F41" s="111">
        <f>SUM(K41,M41,O41,Q41)</f>
        <v>14.5</v>
      </c>
      <c r="G41" s="112">
        <f>SUM(L41,N41,P41,R41)</f>
        <v>61.5</v>
      </c>
      <c r="H41" s="113" t="s">
        <v>252</v>
      </c>
      <c r="I41" s="100">
        <v>4.5</v>
      </c>
      <c r="J41" s="5">
        <v>22</v>
      </c>
      <c r="K41" s="307">
        <v>5</v>
      </c>
      <c r="L41" s="300">
        <v>20</v>
      </c>
      <c r="M41" s="301">
        <v>4.5</v>
      </c>
      <c r="N41" s="298">
        <v>22.5</v>
      </c>
      <c r="O41" s="301">
        <v>5</v>
      </c>
      <c r="P41" s="298">
        <v>19</v>
      </c>
      <c r="Q41" s="100"/>
      <c r="R41" s="5"/>
    </row>
    <row r="42" spans="1:18" ht="15" customHeight="1">
      <c r="A42" s="54">
        <v>2</v>
      </c>
      <c r="B42" s="89" t="s">
        <v>50</v>
      </c>
      <c r="C42" s="97">
        <v>1250</v>
      </c>
      <c r="D42" s="90" t="s">
        <v>51</v>
      </c>
      <c r="E42" s="124" t="s">
        <v>52</v>
      </c>
      <c r="F42" s="111">
        <f>SUM(I42,M42,O42,Q42)</f>
        <v>13.5</v>
      </c>
      <c r="G42" s="112">
        <f>SUM(J42,N42,P42,R42)</f>
        <v>63.5</v>
      </c>
      <c r="H42" s="114" t="s">
        <v>350</v>
      </c>
      <c r="I42" s="299">
        <v>5</v>
      </c>
      <c r="J42" s="300">
        <v>21.5</v>
      </c>
      <c r="K42" s="101">
        <v>3.5</v>
      </c>
      <c r="L42" s="17">
        <v>22</v>
      </c>
      <c r="M42" s="307">
        <v>4.5</v>
      </c>
      <c r="N42" s="300">
        <v>20.5</v>
      </c>
      <c r="O42" s="299">
        <v>4</v>
      </c>
      <c r="P42" s="300">
        <v>21.5</v>
      </c>
      <c r="Q42" s="16"/>
      <c r="R42" s="17"/>
    </row>
    <row r="43" spans="1:18" ht="15" customHeight="1">
      <c r="A43" s="54">
        <v>3</v>
      </c>
      <c r="B43" s="89" t="s">
        <v>57</v>
      </c>
      <c r="C43" s="97">
        <v>1250</v>
      </c>
      <c r="D43" s="90" t="s">
        <v>29</v>
      </c>
      <c r="E43" s="124" t="s">
        <v>58</v>
      </c>
      <c r="F43" s="111">
        <f>SUM(I43,K43,O43,Q43)</f>
        <v>13</v>
      </c>
      <c r="G43" s="112">
        <f>SUM(J43,L43,P43,R43)</f>
        <v>64.5</v>
      </c>
      <c r="H43" s="114" t="s">
        <v>252</v>
      </c>
      <c r="I43" s="299">
        <v>4</v>
      </c>
      <c r="J43" s="300">
        <v>21.5</v>
      </c>
      <c r="K43" s="299">
        <v>4</v>
      </c>
      <c r="L43" s="300">
        <v>22.5</v>
      </c>
      <c r="M43" s="101">
        <v>3.5</v>
      </c>
      <c r="N43" s="17">
        <v>21.5</v>
      </c>
      <c r="O43" s="299">
        <v>5</v>
      </c>
      <c r="P43" s="300">
        <v>20.5</v>
      </c>
      <c r="Q43" s="16"/>
      <c r="R43" s="17"/>
    </row>
    <row r="44" spans="1:18" ht="15" customHeight="1">
      <c r="A44" s="54">
        <v>4</v>
      </c>
      <c r="B44" s="103" t="s">
        <v>61</v>
      </c>
      <c r="C44" s="105">
        <v>1372</v>
      </c>
      <c r="D44" s="107" t="s">
        <v>24</v>
      </c>
      <c r="E44" s="125" t="s">
        <v>62</v>
      </c>
      <c r="F44" s="111">
        <f>SUM(I44,K44,M44,O44,Q44)</f>
        <v>12.5</v>
      </c>
      <c r="G44" s="112">
        <f>SUM(J44,L44,N44,P44,R44)</f>
        <v>68.5</v>
      </c>
      <c r="H44" s="114" t="s">
        <v>447</v>
      </c>
      <c r="I44" s="307">
        <v>3.5</v>
      </c>
      <c r="J44" s="300">
        <v>22</v>
      </c>
      <c r="K44" s="307">
        <v>4.5</v>
      </c>
      <c r="L44" s="300">
        <v>23.5</v>
      </c>
      <c r="M44" s="307">
        <v>4.5</v>
      </c>
      <c r="N44" s="300">
        <v>23</v>
      </c>
      <c r="O44" s="16"/>
      <c r="P44" s="17"/>
      <c r="Q44" s="101"/>
      <c r="R44" s="17"/>
    </row>
    <row r="45" spans="1:18" ht="15" customHeight="1">
      <c r="A45" s="54">
        <v>5</v>
      </c>
      <c r="B45" s="89" t="s">
        <v>55</v>
      </c>
      <c r="C45" s="97">
        <v>1250</v>
      </c>
      <c r="D45" s="90" t="s">
        <v>24</v>
      </c>
      <c r="E45" s="124" t="s">
        <v>56</v>
      </c>
      <c r="F45" s="111">
        <f>SUM(I45,K45,M45,O45,Q45)</f>
        <v>12.5</v>
      </c>
      <c r="G45" s="112">
        <f>SUM(J45,L45,N45,P45,R45)</f>
        <v>56.5</v>
      </c>
      <c r="H45" s="114" t="s">
        <v>251</v>
      </c>
      <c r="I45" s="299">
        <v>4.5</v>
      </c>
      <c r="J45" s="300">
        <v>20</v>
      </c>
      <c r="K45" s="299">
        <v>3.5</v>
      </c>
      <c r="L45" s="300">
        <v>17</v>
      </c>
      <c r="M45" s="307">
        <v>4.5</v>
      </c>
      <c r="N45" s="300">
        <v>19.5</v>
      </c>
      <c r="O45" s="101"/>
      <c r="P45" s="17"/>
      <c r="Q45" s="101"/>
      <c r="R45" s="17"/>
    </row>
    <row r="46" spans="1:18" ht="15" customHeight="1">
      <c r="A46" s="54">
        <v>6</v>
      </c>
      <c r="B46" s="103" t="s">
        <v>67</v>
      </c>
      <c r="C46" s="105">
        <v>1250</v>
      </c>
      <c r="D46" s="107" t="s">
        <v>24</v>
      </c>
      <c r="E46" s="125" t="s">
        <v>68</v>
      </c>
      <c r="F46" s="111">
        <f>SUM(K46,M46,O46,Q46)</f>
        <v>11</v>
      </c>
      <c r="G46" s="112">
        <f>SUM(L46,N46,P46,R46)</f>
        <v>63.5</v>
      </c>
      <c r="H46" s="114"/>
      <c r="I46" s="101">
        <v>2.5</v>
      </c>
      <c r="J46" s="17">
        <v>18</v>
      </c>
      <c r="K46" s="299">
        <v>3.5</v>
      </c>
      <c r="L46" s="300">
        <v>19.5</v>
      </c>
      <c r="M46" s="307">
        <v>3.5</v>
      </c>
      <c r="N46" s="300">
        <v>21</v>
      </c>
      <c r="O46" s="299">
        <v>4</v>
      </c>
      <c r="P46" s="300">
        <v>23</v>
      </c>
      <c r="Q46" s="101"/>
      <c r="R46" s="17"/>
    </row>
    <row r="47" spans="1:18" ht="15" customHeight="1">
      <c r="A47" s="54">
        <v>7</v>
      </c>
      <c r="B47" s="104" t="s">
        <v>65</v>
      </c>
      <c r="C47" s="106">
        <v>1000</v>
      </c>
      <c r="D47" s="108" t="s">
        <v>29</v>
      </c>
      <c r="E47" s="127" t="s">
        <v>66</v>
      </c>
      <c r="F47" s="111">
        <f>SUM(I47,K47,M47,O47,Q47)</f>
        <v>11</v>
      </c>
      <c r="G47" s="112">
        <f>SUM(J47,L47,N47,P47,R47)</f>
        <v>52.5</v>
      </c>
      <c r="H47" s="114"/>
      <c r="I47" s="307">
        <v>3</v>
      </c>
      <c r="J47" s="300">
        <v>16.5</v>
      </c>
      <c r="K47" s="101"/>
      <c r="L47" s="17"/>
      <c r="M47" s="307">
        <v>4</v>
      </c>
      <c r="N47" s="300">
        <v>16</v>
      </c>
      <c r="O47" s="307">
        <v>4</v>
      </c>
      <c r="P47" s="300">
        <v>20</v>
      </c>
      <c r="Q47" s="101"/>
      <c r="R47" s="17"/>
    </row>
    <row r="48" spans="1:18" ht="15" customHeight="1">
      <c r="A48" s="54">
        <v>8</v>
      </c>
      <c r="B48" s="90" t="s">
        <v>81</v>
      </c>
      <c r="C48" s="98">
        <v>1000</v>
      </c>
      <c r="D48" s="92" t="s">
        <v>211</v>
      </c>
      <c r="E48" s="138">
        <v>37296</v>
      </c>
      <c r="F48" s="111">
        <f>SUM(I48,K48,M48,O48,Q48)</f>
        <v>11</v>
      </c>
      <c r="G48" s="112">
        <f>SUM(J48,L48,N48,P48,R48)</f>
        <v>51.5</v>
      </c>
      <c r="H48" s="114"/>
      <c r="I48" s="101"/>
      <c r="J48" s="17"/>
      <c r="K48" s="299">
        <v>3</v>
      </c>
      <c r="L48" s="300">
        <v>16</v>
      </c>
      <c r="M48" s="307">
        <v>4.5</v>
      </c>
      <c r="N48" s="300">
        <v>17.5</v>
      </c>
      <c r="O48" s="299">
        <v>3.5</v>
      </c>
      <c r="P48" s="300">
        <v>18</v>
      </c>
      <c r="Q48" s="16"/>
      <c r="R48" s="17"/>
    </row>
    <row r="49" spans="1:18" ht="15" customHeight="1">
      <c r="A49" s="54">
        <v>9</v>
      </c>
      <c r="B49" s="90" t="s">
        <v>63</v>
      </c>
      <c r="C49" s="98">
        <v>1000</v>
      </c>
      <c r="D49" s="92" t="s">
        <v>40</v>
      </c>
      <c r="E49" s="126" t="s">
        <v>64</v>
      </c>
      <c r="F49" s="111">
        <f>SUM(K49,M49,O49,Q49)</f>
        <v>10.5</v>
      </c>
      <c r="G49" s="112">
        <f>SUM(L49,N49,P49,R49)</f>
        <v>59.5</v>
      </c>
      <c r="H49" s="114"/>
      <c r="I49" s="16">
        <v>3</v>
      </c>
      <c r="J49" s="17">
        <v>19</v>
      </c>
      <c r="K49" s="299">
        <v>3</v>
      </c>
      <c r="L49" s="300">
        <v>19.5</v>
      </c>
      <c r="M49" s="307">
        <v>3.5</v>
      </c>
      <c r="N49" s="300">
        <v>17</v>
      </c>
      <c r="O49" s="299">
        <v>4</v>
      </c>
      <c r="P49" s="300">
        <v>23</v>
      </c>
      <c r="Q49" s="101"/>
      <c r="R49" s="17"/>
    </row>
    <row r="50" spans="1:18" ht="15" customHeight="1">
      <c r="A50" s="54">
        <v>10</v>
      </c>
      <c r="B50" s="90" t="s">
        <v>82</v>
      </c>
      <c r="C50" s="98">
        <v>1000</v>
      </c>
      <c r="D50" s="107" t="s">
        <v>83</v>
      </c>
      <c r="E50" s="126" t="s">
        <v>84</v>
      </c>
      <c r="F50" s="111">
        <f>SUM(I50,K50,M50,O50,Q50)</f>
        <v>9</v>
      </c>
      <c r="G50" s="112">
        <f>SUM(J50,L50,N50,P50,R50)</f>
        <v>53</v>
      </c>
      <c r="H50" s="114"/>
      <c r="I50" s="101"/>
      <c r="J50" s="17"/>
      <c r="K50" s="299">
        <v>3</v>
      </c>
      <c r="L50" s="300">
        <v>15</v>
      </c>
      <c r="M50" s="307">
        <v>3</v>
      </c>
      <c r="N50" s="300">
        <v>20.5</v>
      </c>
      <c r="O50" s="299">
        <v>3</v>
      </c>
      <c r="P50" s="300">
        <v>17.5</v>
      </c>
      <c r="Q50" s="16"/>
      <c r="R50" s="17"/>
    </row>
    <row r="51" spans="1:18" ht="15" customHeight="1">
      <c r="A51" s="54">
        <v>11</v>
      </c>
      <c r="B51" s="90" t="s">
        <v>69</v>
      </c>
      <c r="C51" s="98">
        <v>1100</v>
      </c>
      <c r="D51" s="92" t="s">
        <v>29</v>
      </c>
      <c r="E51" s="126" t="s">
        <v>70</v>
      </c>
      <c r="F51" s="111">
        <f>SUM(I51,K51,O51,Q51)</f>
        <v>9</v>
      </c>
      <c r="G51" s="112">
        <f>SUM(J51,L51,P51,R51)</f>
        <v>39.5</v>
      </c>
      <c r="H51" s="114"/>
      <c r="I51" s="307">
        <v>2.5</v>
      </c>
      <c r="J51" s="300">
        <v>15</v>
      </c>
      <c r="K51" s="307">
        <v>3.5</v>
      </c>
      <c r="L51" s="300">
        <v>13</v>
      </c>
      <c r="M51" s="101">
        <v>1.5</v>
      </c>
      <c r="N51" s="17">
        <v>17</v>
      </c>
      <c r="O51" s="307">
        <v>3</v>
      </c>
      <c r="P51" s="300">
        <v>11.5</v>
      </c>
      <c r="Q51" s="101"/>
      <c r="R51" s="17"/>
    </row>
    <row r="52" spans="1:18" ht="15" customHeight="1">
      <c r="A52" s="54">
        <v>12</v>
      </c>
      <c r="B52" s="90" t="s">
        <v>75</v>
      </c>
      <c r="C52" s="98">
        <v>1000</v>
      </c>
      <c r="D52" s="92" t="s">
        <v>211</v>
      </c>
      <c r="E52" s="138">
        <v>37318</v>
      </c>
      <c r="F52" s="111">
        <f>SUM(K52,M52,O52,Q52)</f>
        <v>8</v>
      </c>
      <c r="G52" s="112">
        <f>SUM(L52,N52,P52,R52)</f>
        <v>47.5</v>
      </c>
      <c r="H52" s="114"/>
      <c r="I52" s="101">
        <v>1</v>
      </c>
      <c r="J52" s="17">
        <v>14</v>
      </c>
      <c r="K52" s="299">
        <v>2</v>
      </c>
      <c r="L52" s="300">
        <v>15.5</v>
      </c>
      <c r="M52" s="307">
        <v>3</v>
      </c>
      <c r="N52" s="300">
        <v>17</v>
      </c>
      <c r="O52" s="299">
        <v>3</v>
      </c>
      <c r="P52" s="300">
        <v>15</v>
      </c>
      <c r="Q52" s="16"/>
      <c r="R52" s="17"/>
    </row>
    <row r="53" spans="1:18" ht="15" customHeight="1">
      <c r="A53" s="54">
        <v>13</v>
      </c>
      <c r="B53" s="90" t="s">
        <v>71</v>
      </c>
      <c r="C53" s="98">
        <v>1100</v>
      </c>
      <c r="D53" s="107" t="s">
        <v>21</v>
      </c>
      <c r="E53" s="126" t="s">
        <v>72</v>
      </c>
      <c r="F53" s="111">
        <f>SUM(I53,M53,O53,Q53)</f>
        <v>7</v>
      </c>
      <c r="G53" s="112">
        <f>SUM(J53,N53,P53,R53)</f>
        <v>44</v>
      </c>
      <c r="H53" s="115"/>
      <c r="I53" s="307">
        <v>2</v>
      </c>
      <c r="J53" s="300">
        <v>15.5</v>
      </c>
      <c r="K53" s="101">
        <v>1</v>
      </c>
      <c r="L53" s="17">
        <v>15.5</v>
      </c>
      <c r="M53" s="307">
        <v>2.5</v>
      </c>
      <c r="N53" s="300">
        <v>14</v>
      </c>
      <c r="O53" s="299">
        <v>2.5</v>
      </c>
      <c r="P53" s="300">
        <v>14.5</v>
      </c>
      <c r="Q53" s="16"/>
      <c r="R53" s="17"/>
    </row>
    <row r="54" spans="1:18" ht="15" customHeight="1">
      <c r="A54" s="54">
        <v>14</v>
      </c>
      <c r="B54" s="104" t="s">
        <v>59</v>
      </c>
      <c r="C54" s="106">
        <v>1250</v>
      </c>
      <c r="D54" s="108" t="s">
        <v>29</v>
      </c>
      <c r="E54" s="127" t="s">
        <v>60</v>
      </c>
      <c r="F54" s="111">
        <f aca="true" t="shared" si="1" ref="F54:G68">SUM(I54,K54,M54,O54,Q54)</f>
        <v>7</v>
      </c>
      <c r="G54" s="112">
        <f t="shared" si="1"/>
        <v>34.5</v>
      </c>
      <c r="H54" s="114"/>
      <c r="I54" s="299">
        <v>4</v>
      </c>
      <c r="J54" s="300">
        <v>17.5</v>
      </c>
      <c r="K54" s="101"/>
      <c r="L54" s="17"/>
      <c r="M54" s="101"/>
      <c r="N54" s="17"/>
      <c r="O54" s="299">
        <v>3</v>
      </c>
      <c r="P54" s="300">
        <v>17</v>
      </c>
      <c r="Q54" s="101"/>
      <c r="R54" s="17"/>
    </row>
    <row r="55" spans="1:18" ht="15" customHeight="1">
      <c r="A55" s="54">
        <v>15</v>
      </c>
      <c r="B55" s="90" t="s">
        <v>85</v>
      </c>
      <c r="C55" s="98">
        <v>1100</v>
      </c>
      <c r="D55" s="92" t="s">
        <v>21</v>
      </c>
      <c r="E55" s="126" t="s">
        <v>86</v>
      </c>
      <c r="F55" s="111">
        <f t="shared" si="1"/>
        <v>5.5</v>
      </c>
      <c r="G55" s="112">
        <f t="shared" si="1"/>
        <v>49.5</v>
      </c>
      <c r="H55" s="114"/>
      <c r="I55" s="101"/>
      <c r="J55" s="17"/>
      <c r="K55" s="299">
        <v>1</v>
      </c>
      <c r="L55" s="300">
        <v>14</v>
      </c>
      <c r="M55" s="307">
        <v>2.5</v>
      </c>
      <c r="N55" s="300">
        <v>16.5</v>
      </c>
      <c r="O55" s="299">
        <v>2</v>
      </c>
      <c r="P55" s="300">
        <v>19</v>
      </c>
      <c r="Q55" s="16"/>
      <c r="R55" s="17"/>
    </row>
    <row r="56" spans="1:18" ht="15" customHeight="1">
      <c r="A56" s="54">
        <v>16</v>
      </c>
      <c r="B56" s="90" t="s">
        <v>374</v>
      </c>
      <c r="C56" s="98">
        <v>1000</v>
      </c>
      <c r="D56" s="92" t="s">
        <v>80</v>
      </c>
      <c r="E56" s="126" t="s">
        <v>214</v>
      </c>
      <c r="F56" s="111">
        <f t="shared" si="1"/>
        <v>5.5</v>
      </c>
      <c r="G56" s="112">
        <f t="shared" si="1"/>
        <v>41.5</v>
      </c>
      <c r="H56" s="114"/>
      <c r="I56" s="101"/>
      <c r="J56" s="17"/>
      <c r="K56" s="16"/>
      <c r="L56" s="17"/>
      <c r="M56" s="307">
        <v>2.5</v>
      </c>
      <c r="N56" s="300">
        <v>22.5</v>
      </c>
      <c r="O56" s="299">
        <v>3</v>
      </c>
      <c r="P56" s="300">
        <v>19</v>
      </c>
      <c r="Q56" s="101"/>
      <c r="R56" s="17"/>
    </row>
    <row r="57" spans="1:18" ht="15" customHeight="1">
      <c r="A57" s="54">
        <v>17</v>
      </c>
      <c r="B57" s="90" t="s">
        <v>76</v>
      </c>
      <c r="C57" s="98">
        <v>1000</v>
      </c>
      <c r="D57" s="92" t="s">
        <v>375</v>
      </c>
      <c r="E57" s="126" t="s">
        <v>77</v>
      </c>
      <c r="F57" s="111">
        <f t="shared" si="1"/>
        <v>4.5</v>
      </c>
      <c r="G57" s="112">
        <f t="shared" si="1"/>
        <v>50</v>
      </c>
      <c r="H57" s="114"/>
      <c r="I57" s="299">
        <v>0.5</v>
      </c>
      <c r="J57" s="300">
        <v>15</v>
      </c>
      <c r="K57" s="307">
        <v>1</v>
      </c>
      <c r="L57" s="300">
        <v>14</v>
      </c>
      <c r="M57" s="307">
        <v>3</v>
      </c>
      <c r="N57" s="300">
        <v>21</v>
      </c>
      <c r="O57" s="16"/>
      <c r="P57" s="17"/>
      <c r="Q57" s="101"/>
      <c r="R57" s="17"/>
    </row>
    <row r="58" spans="1:18" ht="15" customHeight="1">
      <c r="A58" s="54">
        <v>18</v>
      </c>
      <c r="B58" s="90" t="s">
        <v>238</v>
      </c>
      <c r="C58" s="98">
        <v>1000</v>
      </c>
      <c r="D58" s="92" t="s">
        <v>194</v>
      </c>
      <c r="E58" s="126" t="s">
        <v>215</v>
      </c>
      <c r="F58" s="111">
        <f t="shared" si="1"/>
        <v>4.5</v>
      </c>
      <c r="G58" s="112">
        <f t="shared" si="1"/>
        <v>38.5</v>
      </c>
      <c r="H58" s="114"/>
      <c r="I58" s="101"/>
      <c r="J58" s="17"/>
      <c r="K58" s="16"/>
      <c r="L58" s="17"/>
      <c r="M58" s="307">
        <v>2.5</v>
      </c>
      <c r="N58" s="300">
        <v>19</v>
      </c>
      <c r="O58" s="299">
        <v>2</v>
      </c>
      <c r="P58" s="300">
        <v>19.5</v>
      </c>
      <c r="Q58" s="101"/>
      <c r="R58" s="17"/>
    </row>
    <row r="59" spans="1:18" ht="15" customHeight="1">
      <c r="A59" s="54">
        <v>19</v>
      </c>
      <c r="B59" s="90" t="s">
        <v>216</v>
      </c>
      <c r="C59" s="98">
        <v>1000</v>
      </c>
      <c r="D59" s="108" t="s">
        <v>29</v>
      </c>
      <c r="E59" s="126" t="s">
        <v>217</v>
      </c>
      <c r="F59" s="111">
        <f t="shared" si="1"/>
        <v>4.5</v>
      </c>
      <c r="G59" s="112">
        <f t="shared" si="1"/>
        <v>34</v>
      </c>
      <c r="H59" s="114"/>
      <c r="I59" s="101"/>
      <c r="J59" s="17"/>
      <c r="K59" s="16"/>
      <c r="L59" s="17"/>
      <c r="M59" s="307">
        <v>2.5</v>
      </c>
      <c r="N59" s="300">
        <v>15.5</v>
      </c>
      <c r="O59" s="299">
        <v>2</v>
      </c>
      <c r="P59" s="300">
        <v>18.5</v>
      </c>
      <c r="Q59" s="101"/>
      <c r="R59" s="17"/>
    </row>
    <row r="60" spans="1:18" ht="15" customHeight="1">
      <c r="A60" s="54">
        <v>20</v>
      </c>
      <c r="B60" s="90" t="s">
        <v>73</v>
      </c>
      <c r="C60" s="98">
        <v>1000</v>
      </c>
      <c r="D60" s="108" t="s">
        <v>29</v>
      </c>
      <c r="E60" s="126" t="s">
        <v>74</v>
      </c>
      <c r="F60" s="111">
        <f t="shared" si="1"/>
        <v>4.5</v>
      </c>
      <c r="G60" s="112">
        <f t="shared" si="1"/>
        <v>32.5</v>
      </c>
      <c r="H60" s="114" t="s">
        <v>350</v>
      </c>
      <c r="I60" s="299">
        <v>2</v>
      </c>
      <c r="J60" s="300">
        <v>14.5</v>
      </c>
      <c r="K60" s="307">
        <v>2.5</v>
      </c>
      <c r="L60" s="300">
        <v>18</v>
      </c>
      <c r="M60" s="101"/>
      <c r="N60" s="17"/>
      <c r="O60" s="16"/>
      <c r="P60" s="17"/>
      <c r="Q60" s="16"/>
      <c r="R60" s="17"/>
    </row>
    <row r="61" spans="1:18" ht="15" customHeight="1">
      <c r="A61" s="54">
        <v>21</v>
      </c>
      <c r="B61" s="90" t="s">
        <v>78</v>
      </c>
      <c r="C61" s="98">
        <v>1250</v>
      </c>
      <c r="D61" s="107" t="s">
        <v>24</v>
      </c>
      <c r="E61" s="126" t="s">
        <v>79</v>
      </c>
      <c r="F61" s="111">
        <f t="shared" si="1"/>
        <v>4</v>
      </c>
      <c r="G61" s="112">
        <f t="shared" si="1"/>
        <v>23</v>
      </c>
      <c r="H61" s="114" t="s">
        <v>252</v>
      </c>
      <c r="I61" s="101"/>
      <c r="J61" s="17"/>
      <c r="K61" s="299">
        <v>4</v>
      </c>
      <c r="L61" s="300">
        <v>23</v>
      </c>
      <c r="M61" s="101"/>
      <c r="N61" s="17"/>
      <c r="O61" s="16"/>
      <c r="P61" s="17"/>
      <c r="Q61" s="16"/>
      <c r="R61" s="17"/>
    </row>
    <row r="62" spans="1:18" ht="15" customHeight="1">
      <c r="A62" s="54">
        <v>22</v>
      </c>
      <c r="B62" s="90" t="s">
        <v>12</v>
      </c>
      <c r="C62" s="98">
        <v>1250</v>
      </c>
      <c r="D62" s="92" t="s">
        <v>376</v>
      </c>
      <c r="E62" s="126" t="s">
        <v>17</v>
      </c>
      <c r="F62" s="111">
        <f t="shared" si="1"/>
        <v>3</v>
      </c>
      <c r="G62" s="112">
        <f t="shared" si="1"/>
        <v>19.5</v>
      </c>
      <c r="H62" s="114"/>
      <c r="I62" s="101"/>
      <c r="J62" s="17"/>
      <c r="K62" s="16"/>
      <c r="L62" s="17"/>
      <c r="M62" s="101"/>
      <c r="N62" s="17"/>
      <c r="O62" s="299">
        <v>3</v>
      </c>
      <c r="P62" s="300">
        <v>19.5</v>
      </c>
      <c r="Q62" s="101"/>
      <c r="R62" s="17"/>
    </row>
    <row r="63" spans="1:18" ht="15" customHeight="1">
      <c r="A63" s="54">
        <v>23</v>
      </c>
      <c r="B63" s="90" t="s">
        <v>218</v>
      </c>
      <c r="C63" s="98">
        <v>1000</v>
      </c>
      <c r="D63" s="92" t="s">
        <v>44</v>
      </c>
      <c r="E63" s="126" t="s">
        <v>219</v>
      </c>
      <c r="F63" s="111">
        <f t="shared" si="1"/>
        <v>2.5</v>
      </c>
      <c r="G63" s="112">
        <f t="shared" si="1"/>
        <v>14</v>
      </c>
      <c r="H63" s="114"/>
      <c r="I63" s="101"/>
      <c r="J63" s="17"/>
      <c r="K63" s="16"/>
      <c r="L63" s="17"/>
      <c r="M63" s="307">
        <v>2.5</v>
      </c>
      <c r="N63" s="300">
        <v>14</v>
      </c>
      <c r="O63" s="16"/>
      <c r="P63" s="17"/>
      <c r="Q63" s="101"/>
      <c r="R63" s="17"/>
    </row>
    <row r="64" spans="1:18" ht="15" customHeight="1">
      <c r="A64" s="54">
        <v>24</v>
      </c>
      <c r="B64" s="90" t="s">
        <v>222</v>
      </c>
      <c r="C64" s="98">
        <v>1000</v>
      </c>
      <c r="D64" s="92" t="s">
        <v>377</v>
      </c>
      <c r="E64" s="126" t="s">
        <v>223</v>
      </c>
      <c r="F64" s="111">
        <f t="shared" si="1"/>
        <v>2</v>
      </c>
      <c r="G64" s="112">
        <f t="shared" si="1"/>
        <v>29.5</v>
      </c>
      <c r="H64" s="114"/>
      <c r="I64" s="101"/>
      <c r="J64" s="17"/>
      <c r="K64" s="16"/>
      <c r="L64" s="17"/>
      <c r="M64" s="307">
        <v>1</v>
      </c>
      <c r="N64" s="300">
        <v>14</v>
      </c>
      <c r="O64" s="299">
        <v>1</v>
      </c>
      <c r="P64" s="300">
        <v>15.5</v>
      </c>
      <c r="Q64" s="101"/>
      <c r="R64" s="17"/>
    </row>
    <row r="65" spans="1:18" ht="15" customHeight="1">
      <c r="A65" s="54">
        <v>25</v>
      </c>
      <c r="B65" s="90" t="s">
        <v>220</v>
      </c>
      <c r="C65" s="98">
        <v>1000</v>
      </c>
      <c r="D65" s="92" t="s">
        <v>358</v>
      </c>
      <c r="E65" s="126" t="s">
        <v>221</v>
      </c>
      <c r="F65" s="111">
        <f t="shared" si="1"/>
        <v>1.5</v>
      </c>
      <c r="G65" s="112">
        <f t="shared" si="1"/>
        <v>13</v>
      </c>
      <c r="H65" s="114"/>
      <c r="I65" s="101"/>
      <c r="J65" s="17"/>
      <c r="K65" s="16"/>
      <c r="L65" s="17"/>
      <c r="M65" s="307">
        <v>1.5</v>
      </c>
      <c r="N65" s="300">
        <v>13</v>
      </c>
      <c r="O65" s="16"/>
      <c r="P65" s="17"/>
      <c r="Q65" s="101"/>
      <c r="R65" s="17"/>
    </row>
    <row r="66" spans="1:18" ht="15" customHeight="1">
      <c r="A66" s="54">
        <v>26</v>
      </c>
      <c r="B66" s="90" t="s">
        <v>378</v>
      </c>
      <c r="C66" s="98">
        <v>1000</v>
      </c>
      <c r="D66" s="92" t="s">
        <v>377</v>
      </c>
      <c r="E66" s="126" t="s">
        <v>379</v>
      </c>
      <c r="F66" s="111">
        <f t="shared" si="1"/>
        <v>1</v>
      </c>
      <c r="G66" s="112">
        <f t="shared" si="1"/>
        <v>15.5</v>
      </c>
      <c r="H66" s="114"/>
      <c r="I66" s="101"/>
      <c r="J66" s="17"/>
      <c r="K66" s="16"/>
      <c r="L66" s="17"/>
      <c r="M66" s="101"/>
      <c r="N66" s="17"/>
      <c r="O66" s="299">
        <v>1</v>
      </c>
      <c r="P66" s="300">
        <v>15.5</v>
      </c>
      <c r="Q66" s="101"/>
      <c r="R66" s="17"/>
    </row>
    <row r="67" spans="1:18" ht="15" customHeight="1">
      <c r="A67" s="54">
        <v>27</v>
      </c>
      <c r="B67" s="90" t="s">
        <v>218</v>
      </c>
      <c r="C67" s="98">
        <v>1000</v>
      </c>
      <c r="D67" s="92" t="s">
        <v>44</v>
      </c>
      <c r="E67" s="126" t="s">
        <v>219</v>
      </c>
      <c r="F67" s="111">
        <f t="shared" si="1"/>
        <v>1</v>
      </c>
      <c r="G67" s="112">
        <f t="shared" si="1"/>
        <v>14</v>
      </c>
      <c r="H67" s="114"/>
      <c r="I67" s="101"/>
      <c r="J67" s="17"/>
      <c r="K67" s="16"/>
      <c r="L67" s="17"/>
      <c r="M67" s="101"/>
      <c r="N67" s="17"/>
      <c r="O67" s="299">
        <v>1</v>
      </c>
      <c r="P67" s="300">
        <v>14</v>
      </c>
      <c r="Q67" s="101"/>
      <c r="R67" s="17"/>
    </row>
    <row r="68" spans="1:18" ht="15" customHeight="1">
      <c r="A68" s="54">
        <v>28</v>
      </c>
      <c r="B68" s="90" t="s">
        <v>224</v>
      </c>
      <c r="C68" s="98">
        <v>1000</v>
      </c>
      <c r="D68" s="92" t="s">
        <v>213</v>
      </c>
      <c r="E68" s="126" t="s">
        <v>225</v>
      </c>
      <c r="F68" s="111">
        <f t="shared" si="1"/>
        <v>1</v>
      </c>
      <c r="G68" s="112">
        <f t="shared" si="1"/>
        <v>13.5</v>
      </c>
      <c r="H68" s="114"/>
      <c r="I68" s="101"/>
      <c r="J68" s="17"/>
      <c r="K68" s="16"/>
      <c r="L68" s="17"/>
      <c r="M68" s="307">
        <v>1</v>
      </c>
      <c r="N68" s="300">
        <v>13.5</v>
      </c>
      <c r="O68" s="16"/>
      <c r="P68" s="17"/>
      <c r="Q68" s="101"/>
      <c r="R68" s="17"/>
    </row>
    <row r="69" spans="1:18" ht="15" customHeight="1">
      <c r="A69" s="54">
        <v>29</v>
      </c>
      <c r="B69" s="110"/>
      <c r="C69" s="98"/>
      <c r="D69" s="116"/>
      <c r="E69" s="117"/>
      <c r="F69" s="111"/>
      <c r="G69" s="112"/>
      <c r="H69" s="114"/>
      <c r="I69" s="101"/>
      <c r="J69" s="17"/>
      <c r="K69" s="16"/>
      <c r="L69" s="17"/>
      <c r="M69" s="101"/>
      <c r="N69" s="17"/>
      <c r="O69" s="16"/>
      <c r="P69" s="17"/>
      <c r="Q69" s="101"/>
      <c r="R69" s="17"/>
    </row>
    <row r="70" spans="1:18" ht="15" customHeight="1">
      <c r="A70" s="54">
        <v>30</v>
      </c>
      <c r="B70" s="110"/>
      <c r="C70" s="98"/>
      <c r="D70" s="116"/>
      <c r="E70" s="117"/>
      <c r="F70" s="111"/>
      <c r="G70" s="112"/>
      <c r="H70" s="114"/>
      <c r="I70" s="101"/>
      <c r="J70" s="17"/>
      <c r="K70" s="16"/>
      <c r="L70" s="17"/>
      <c r="M70" s="101"/>
      <c r="N70" s="17"/>
      <c r="O70" s="16"/>
      <c r="P70" s="17"/>
      <c r="Q70" s="101"/>
      <c r="R70" s="17"/>
    </row>
    <row r="71" spans="1:18" ht="15" customHeight="1">
      <c r="A71" s="54">
        <v>31</v>
      </c>
      <c r="B71" s="110"/>
      <c r="C71" s="98"/>
      <c r="D71" s="116"/>
      <c r="E71" s="117"/>
      <c r="F71" s="111"/>
      <c r="G71" s="112"/>
      <c r="H71" s="114"/>
      <c r="I71" s="101"/>
      <c r="J71" s="17"/>
      <c r="K71" s="16"/>
      <c r="L71" s="17"/>
      <c r="M71" s="101"/>
      <c r="N71" s="17"/>
      <c r="O71" s="16"/>
      <c r="P71" s="17"/>
      <c r="Q71" s="101"/>
      <c r="R71" s="17"/>
    </row>
    <row r="72" spans="1:18" ht="15" customHeight="1">
      <c r="A72" s="54">
        <v>32</v>
      </c>
      <c r="B72" s="110"/>
      <c r="C72" s="98"/>
      <c r="D72" s="116"/>
      <c r="E72" s="117"/>
      <c r="F72" s="111"/>
      <c r="G72" s="112"/>
      <c r="H72" s="114"/>
      <c r="I72" s="101"/>
      <c r="J72" s="17"/>
      <c r="K72" s="16"/>
      <c r="L72" s="17"/>
      <c r="M72" s="101"/>
      <c r="N72" s="17"/>
      <c r="O72" s="16"/>
      <c r="P72" s="17"/>
      <c r="Q72" s="101"/>
      <c r="R72" s="17"/>
    </row>
    <row r="73" spans="1:18" ht="15" customHeight="1">
      <c r="A73" s="54">
        <v>33</v>
      </c>
      <c r="B73" s="110"/>
      <c r="C73" s="98"/>
      <c r="D73" s="116"/>
      <c r="E73" s="117"/>
      <c r="F73" s="111"/>
      <c r="G73" s="112"/>
      <c r="H73" s="114"/>
      <c r="I73" s="101"/>
      <c r="J73" s="17"/>
      <c r="K73" s="16"/>
      <c r="L73" s="17"/>
      <c r="M73" s="101"/>
      <c r="N73" s="17"/>
      <c r="O73" s="16"/>
      <c r="P73" s="17"/>
      <c r="Q73" s="101"/>
      <c r="R73" s="17"/>
    </row>
    <row r="74" spans="1:18" ht="15" customHeight="1" thickBot="1">
      <c r="A74" s="64">
        <v>34</v>
      </c>
      <c r="B74" s="118"/>
      <c r="C74" s="99"/>
      <c r="D74" s="119"/>
      <c r="E74" s="120"/>
      <c r="F74" s="121"/>
      <c r="G74" s="122"/>
      <c r="H74" s="123"/>
      <c r="I74" s="102"/>
      <c r="J74" s="72"/>
      <c r="K74" s="71"/>
      <c r="L74" s="72"/>
      <c r="M74" s="102"/>
      <c r="N74" s="72"/>
      <c r="O74" s="71"/>
      <c r="P74" s="72"/>
      <c r="Q74" s="102"/>
      <c r="R74" s="72"/>
    </row>
    <row r="75" spans="1:18" ht="13.5" thickBot="1">
      <c r="A75" s="65"/>
      <c r="B75" s="66" t="s">
        <v>6</v>
      </c>
      <c r="C75" s="67"/>
      <c r="D75" s="67"/>
      <c r="E75" s="68"/>
      <c r="F75" s="73"/>
      <c r="G75" s="74"/>
      <c r="H75" s="75"/>
      <c r="I75" s="73"/>
      <c r="J75" s="76"/>
      <c r="K75" s="77"/>
      <c r="L75" s="78"/>
      <c r="M75" s="79"/>
      <c r="N75" s="80"/>
      <c r="O75" s="81"/>
      <c r="P75" s="80"/>
      <c r="Q75" s="73"/>
      <c r="R75" s="76"/>
    </row>
    <row r="76" spans="1:18" ht="12.75" customHeight="1" hidden="1">
      <c r="A76" s="53">
        <v>1</v>
      </c>
      <c r="B76" s="2"/>
      <c r="C76" s="48"/>
      <c r="D76" s="86"/>
      <c r="E76" s="32"/>
      <c r="F76" s="42">
        <v>0</v>
      </c>
      <c r="G76" s="43">
        <v>0</v>
      </c>
      <c r="H76" s="3"/>
      <c r="I76" s="51"/>
      <c r="J76" s="22"/>
      <c r="K76" s="4"/>
      <c r="L76" s="5"/>
      <c r="M76" s="14"/>
      <c r="N76" s="13"/>
      <c r="O76" s="44"/>
      <c r="P76" s="13"/>
      <c r="Q76" s="51"/>
      <c r="R76" s="22"/>
    </row>
    <row r="77" spans="1:18" ht="12.75" customHeight="1" hidden="1">
      <c r="A77" s="54">
        <v>2</v>
      </c>
      <c r="B77" s="6"/>
      <c r="C77" s="49"/>
      <c r="D77" s="85"/>
      <c r="E77" s="33"/>
      <c r="F77" s="42">
        <v>0</v>
      </c>
      <c r="G77" s="43">
        <v>0</v>
      </c>
      <c r="H77" s="7"/>
      <c r="I77" s="25"/>
      <c r="J77" s="24"/>
      <c r="K77" s="25"/>
      <c r="L77" s="24"/>
      <c r="M77" s="25"/>
      <c r="N77" s="24"/>
      <c r="O77" s="25"/>
      <c r="P77" s="24"/>
      <c r="Q77" s="25"/>
      <c r="R77" s="24"/>
    </row>
    <row r="78" spans="1:18" ht="12.75" customHeight="1" hidden="1">
      <c r="A78" s="54">
        <v>3</v>
      </c>
      <c r="B78" s="6"/>
      <c r="C78" s="49"/>
      <c r="D78" s="85"/>
      <c r="E78" s="33"/>
      <c r="F78" s="42">
        <v>0</v>
      </c>
      <c r="G78" s="43">
        <v>0</v>
      </c>
      <c r="H78" s="7"/>
      <c r="I78" s="23"/>
      <c r="J78" s="24"/>
      <c r="K78" s="16"/>
      <c r="L78" s="17"/>
      <c r="M78" s="16"/>
      <c r="N78" s="17"/>
      <c r="O78" s="15"/>
      <c r="P78" s="9"/>
      <c r="Q78" s="23"/>
      <c r="R78" s="24"/>
    </row>
    <row r="79" spans="1:18" ht="12.75" customHeight="1" hidden="1">
      <c r="A79" s="54">
        <v>4</v>
      </c>
      <c r="B79" s="6"/>
      <c r="C79" s="49"/>
      <c r="D79" s="85"/>
      <c r="E79" s="33"/>
      <c r="F79" s="42">
        <v>0</v>
      </c>
      <c r="G79" s="43">
        <v>0</v>
      </c>
      <c r="H79" s="7"/>
      <c r="I79" s="31"/>
      <c r="J79" s="30"/>
      <c r="K79" s="16"/>
      <c r="L79" s="17"/>
      <c r="M79" s="8"/>
      <c r="N79" s="9"/>
      <c r="O79" s="15"/>
      <c r="P79" s="9"/>
      <c r="Q79" s="25"/>
      <c r="R79" s="24"/>
    </row>
    <row r="80" spans="1:18" ht="12.75" customHeight="1" hidden="1">
      <c r="A80" s="54">
        <v>5</v>
      </c>
      <c r="B80" s="6"/>
      <c r="C80" s="49"/>
      <c r="D80" s="85"/>
      <c r="E80" s="33"/>
      <c r="F80" s="42">
        <v>0</v>
      </c>
      <c r="G80" s="43">
        <v>0</v>
      </c>
      <c r="H80" s="7"/>
      <c r="I80" s="23"/>
      <c r="J80" s="24"/>
      <c r="K80" s="16"/>
      <c r="L80" s="17"/>
      <c r="M80" s="8"/>
      <c r="N80" s="9"/>
      <c r="O80" s="15"/>
      <c r="P80" s="9"/>
      <c r="Q80" s="25"/>
      <c r="R80" s="24"/>
    </row>
    <row r="81" spans="1:18" ht="12.75" customHeight="1" hidden="1">
      <c r="A81" s="54">
        <v>6</v>
      </c>
      <c r="B81" s="6"/>
      <c r="C81" s="49"/>
      <c r="D81" s="85"/>
      <c r="E81" s="33"/>
      <c r="F81" s="42">
        <v>0</v>
      </c>
      <c r="G81" s="43">
        <v>0</v>
      </c>
      <c r="H81" s="7"/>
      <c r="I81" s="31"/>
      <c r="J81" s="30"/>
      <c r="K81" s="11"/>
      <c r="L81" s="10"/>
      <c r="M81" s="8"/>
      <c r="N81" s="9"/>
      <c r="O81" s="15"/>
      <c r="P81" s="9"/>
      <c r="Q81" s="23"/>
      <c r="R81" s="24"/>
    </row>
    <row r="82" spans="1:18" ht="12.75" customHeight="1" hidden="1">
      <c r="A82" s="54">
        <v>7</v>
      </c>
      <c r="B82" s="6"/>
      <c r="C82" s="49"/>
      <c r="D82" s="85"/>
      <c r="E82" s="33"/>
      <c r="F82" s="42">
        <v>0</v>
      </c>
      <c r="G82" s="43">
        <v>0</v>
      </c>
      <c r="H82" s="7"/>
      <c r="I82" s="23"/>
      <c r="J82" s="24"/>
      <c r="K82" s="16"/>
      <c r="L82" s="17"/>
      <c r="M82" s="8"/>
      <c r="N82" s="9"/>
      <c r="O82" s="15"/>
      <c r="P82" s="9"/>
      <c r="Q82" s="23"/>
      <c r="R82" s="24"/>
    </row>
    <row r="83" spans="1:18" ht="12.75" customHeight="1" hidden="1">
      <c r="A83" s="54">
        <v>8</v>
      </c>
      <c r="B83" s="6"/>
      <c r="C83" s="49"/>
      <c r="D83" s="85"/>
      <c r="E83" s="33"/>
      <c r="F83" s="42">
        <v>0</v>
      </c>
      <c r="G83" s="43">
        <v>0</v>
      </c>
      <c r="H83" s="7"/>
      <c r="I83" s="23"/>
      <c r="J83" s="24"/>
      <c r="K83" s="18"/>
      <c r="L83" s="19"/>
      <c r="M83" s="18"/>
      <c r="N83" s="19"/>
      <c r="O83" s="25"/>
      <c r="P83" s="24"/>
      <c r="Q83" s="25"/>
      <c r="R83" s="24"/>
    </row>
    <row r="84" spans="1:18" ht="13.5" customHeight="1" hidden="1">
      <c r="A84" s="55">
        <v>9</v>
      </c>
      <c r="B84" s="28"/>
      <c r="C84" s="50"/>
      <c r="D84" s="87"/>
      <c r="E84" s="34"/>
      <c r="F84" s="36"/>
      <c r="G84" s="37"/>
      <c r="H84" s="12"/>
      <c r="I84" s="38"/>
      <c r="J84" s="26"/>
      <c r="K84" s="39"/>
      <c r="L84" s="40"/>
      <c r="M84" s="20"/>
      <c r="N84" s="21"/>
      <c r="O84" s="41"/>
      <c r="P84" s="21"/>
      <c r="Q84" s="29"/>
      <c r="R84" s="27"/>
    </row>
    <row r="86" spans="2:3" ht="12.75">
      <c r="B86" s="82"/>
      <c r="C86" t="s">
        <v>8</v>
      </c>
    </row>
    <row r="87" spans="2:6" ht="12.75">
      <c r="B87" s="83" t="s">
        <v>9</v>
      </c>
      <c r="C87" s="83"/>
      <c r="D87" s="83"/>
      <c r="E87" s="83"/>
      <c r="F87" s="84"/>
    </row>
  </sheetData>
  <sheetProtection/>
  <mergeCells count="16">
    <mergeCell ref="K8:L8"/>
    <mergeCell ref="M8:N8"/>
    <mergeCell ref="A8:E9"/>
    <mergeCell ref="F8:G8"/>
    <mergeCell ref="H8:H9"/>
    <mergeCell ref="I8:J8"/>
    <mergeCell ref="O8:P8"/>
    <mergeCell ref="Q8:R8"/>
    <mergeCell ref="Q39:R39"/>
    <mergeCell ref="A39:E40"/>
    <mergeCell ref="F39:G39"/>
    <mergeCell ref="H39:H40"/>
    <mergeCell ref="I39:J39"/>
    <mergeCell ref="K39:L39"/>
    <mergeCell ref="M39:N39"/>
    <mergeCell ref="O39:P39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5"/>
  <sheetViews>
    <sheetView zoomScale="93" zoomScaleNormal="93" zoomScalePageLayoutView="0" workbookViewId="0" topLeftCell="A28">
      <selection activeCell="F45" sqref="A45:IV45"/>
    </sheetView>
  </sheetViews>
  <sheetFormatPr defaultColWidth="9.00390625" defaultRowHeight="12.75"/>
  <cols>
    <col min="1" max="1" width="4.125" style="52" customWidth="1"/>
    <col min="2" max="2" width="20.25390625" style="0" customWidth="1"/>
    <col min="3" max="3" width="6.875" style="0" customWidth="1"/>
    <col min="4" max="4" width="23.25390625" style="0" customWidth="1"/>
    <col min="5" max="5" width="14.25390625" style="0" customWidth="1"/>
    <col min="6" max="7" width="6.125" style="45" customWidth="1"/>
    <col min="8" max="8" width="10.125" style="0" customWidth="1"/>
    <col min="9" max="10" width="4.75390625" style="63" customWidth="1"/>
    <col min="11" max="16" width="4.75390625" style="62" customWidth="1"/>
    <col min="17" max="18" width="4.75390625" style="63" customWidth="1"/>
    <col min="19" max="19" width="4.625" style="0" customWidth="1"/>
  </cols>
  <sheetData>
    <row r="1" spans="2:18" ht="22.5" customHeight="1">
      <c r="B1" s="88" t="s">
        <v>87</v>
      </c>
      <c r="H1" s="1"/>
      <c r="I1" s="35"/>
      <c r="J1" s="35"/>
      <c r="K1" s="56"/>
      <c r="L1" s="56"/>
      <c r="M1" s="56"/>
      <c r="N1" s="56"/>
      <c r="O1" s="56"/>
      <c r="P1" s="56"/>
      <c r="Q1" s="35"/>
      <c r="R1" s="35"/>
    </row>
    <row r="2" spans="1:18" s="161" customFormat="1" ht="15" customHeight="1">
      <c r="A2" s="201"/>
      <c r="B2" s="202" t="s">
        <v>3</v>
      </c>
      <c r="F2" s="203"/>
      <c r="G2" s="203"/>
      <c r="H2" s="1"/>
      <c r="I2" s="35"/>
      <c r="J2" s="35"/>
      <c r="K2" s="56"/>
      <c r="L2" s="56"/>
      <c r="M2" s="56"/>
      <c r="N2" s="56"/>
      <c r="O2" s="56"/>
      <c r="P2" s="56"/>
      <c r="Q2" s="35"/>
      <c r="R2" s="35"/>
    </row>
    <row r="3" spans="1:18" s="195" customFormat="1" ht="15" customHeight="1">
      <c r="A3" s="194"/>
      <c r="B3" s="195" t="s">
        <v>253</v>
      </c>
      <c r="F3" s="196"/>
      <c r="G3" s="196"/>
      <c r="I3" s="197"/>
      <c r="J3" s="197"/>
      <c r="K3" s="198"/>
      <c r="L3" s="198"/>
      <c r="M3" s="198"/>
      <c r="N3" s="198"/>
      <c r="O3" s="198"/>
      <c r="P3" s="198"/>
      <c r="Q3" s="197"/>
      <c r="R3" s="197"/>
    </row>
    <row r="4" spans="1:18" s="195" customFormat="1" ht="15" customHeight="1">
      <c r="A4" s="194">
        <v>1</v>
      </c>
      <c r="B4" s="195" t="s">
        <v>256</v>
      </c>
      <c r="D4" s="195" t="s">
        <v>352</v>
      </c>
      <c r="F4" s="196"/>
      <c r="G4" s="196"/>
      <c r="I4" s="197"/>
      <c r="J4" s="197"/>
      <c r="K4" s="198"/>
      <c r="L4" s="198"/>
      <c r="M4" s="198"/>
      <c r="N4" s="198"/>
      <c r="O4" s="198"/>
      <c r="P4" s="198"/>
      <c r="Q4" s="197"/>
      <c r="R4" s="197"/>
    </row>
    <row r="5" spans="1:18" s="195" customFormat="1" ht="15" customHeight="1">
      <c r="A5" s="194">
        <v>2</v>
      </c>
      <c r="B5" s="195" t="s">
        <v>257</v>
      </c>
      <c r="D5" s="195" t="s">
        <v>349</v>
      </c>
      <c r="F5" s="196"/>
      <c r="G5" s="196"/>
      <c r="I5" s="197"/>
      <c r="J5" s="197"/>
      <c r="K5" s="198"/>
      <c r="L5" s="198"/>
      <c r="M5" s="198"/>
      <c r="N5" s="198"/>
      <c r="O5" s="198"/>
      <c r="P5" s="198"/>
      <c r="Q5" s="197"/>
      <c r="R5" s="197"/>
    </row>
    <row r="6" spans="1:18" s="195" customFormat="1" ht="15" customHeight="1">
      <c r="A6" s="194">
        <v>3</v>
      </c>
      <c r="B6" s="195" t="s">
        <v>255</v>
      </c>
      <c r="D6" s="200">
        <v>5</v>
      </c>
      <c r="E6" s="195" t="s">
        <v>454</v>
      </c>
      <c r="F6" s="196"/>
      <c r="G6" s="196"/>
      <c r="I6" s="197"/>
      <c r="J6" s="197"/>
      <c r="K6" s="198"/>
      <c r="L6" s="198"/>
      <c r="M6" s="198"/>
      <c r="N6" s="198"/>
      <c r="O6" s="198"/>
      <c r="P6" s="198"/>
      <c r="Q6" s="197"/>
      <c r="R6" s="197"/>
    </row>
    <row r="7" spans="2:18" ht="22.5" customHeight="1" thickBot="1">
      <c r="B7" s="199" t="s">
        <v>453</v>
      </c>
      <c r="H7" s="1"/>
      <c r="I7" s="35"/>
      <c r="J7" s="35"/>
      <c r="K7" s="56"/>
      <c r="L7" s="56"/>
      <c r="M7" s="56"/>
      <c r="N7" s="56"/>
      <c r="O7" s="56"/>
      <c r="P7" s="56"/>
      <c r="Q7" s="35"/>
      <c r="R7" s="35"/>
    </row>
    <row r="8" spans="1:18" ht="12.75" customHeight="1">
      <c r="A8" s="520" t="s">
        <v>88</v>
      </c>
      <c r="B8" s="482"/>
      <c r="C8" s="482"/>
      <c r="D8" s="482"/>
      <c r="E8" s="483"/>
      <c r="F8" s="487" t="s">
        <v>1</v>
      </c>
      <c r="G8" s="488"/>
      <c r="H8" s="462" t="s">
        <v>39</v>
      </c>
      <c r="I8" s="514">
        <v>1</v>
      </c>
      <c r="J8" s="515"/>
      <c r="K8" s="516">
        <v>2</v>
      </c>
      <c r="L8" s="517"/>
      <c r="M8" s="516">
        <v>3</v>
      </c>
      <c r="N8" s="517"/>
      <c r="O8" s="512">
        <v>4</v>
      </c>
      <c r="P8" s="513"/>
      <c r="Q8" s="512">
        <v>5</v>
      </c>
      <c r="R8" s="513"/>
    </row>
    <row r="9" spans="1:18" ht="13.5" thickBot="1">
      <c r="A9" s="484"/>
      <c r="B9" s="485"/>
      <c r="C9" s="485"/>
      <c r="D9" s="485"/>
      <c r="E9" s="486"/>
      <c r="F9" s="46" t="s">
        <v>2</v>
      </c>
      <c r="G9" s="47" t="s">
        <v>4</v>
      </c>
      <c r="H9" s="521"/>
      <c r="I9" s="57" t="s">
        <v>2</v>
      </c>
      <c r="J9" s="58" t="s">
        <v>4</v>
      </c>
      <c r="K9" s="59" t="s">
        <v>2</v>
      </c>
      <c r="L9" s="60" t="s">
        <v>4</v>
      </c>
      <c r="M9" s="59" t="s">
        <v>2</v>
      </c>
      <c r="N9" s="60" t="s">
        <v>4</v>
      </c>
      <c r="O9" s="59" t="s">
        <v>2</v>
      </c>
      <c r="P9" s="60" t="s">
        <v>4</v>
      </c>
      <c r="Q9" s="61" t="s">
        <v>2</v>
      </c>
      <c r="R9" s="58" t="s">
        <v>4</v>
      </c>
    </row>
    <row r="10" spans="1:18" ht="15" customHeight="1" thickTop="1">
      <c r="A10" s="53" t="s">
        <v>443</v>
      </c>
      <c r="B10" s="352" t="s">
        <v>138</v>
      </c>
      <c r="C10" s="420">
        <v>1627</v>
      </c>
      <c r="D10" s="421" t="s">
        <v>380</v>
      </c>
      <c r="E10" s="422" t="s">
        <v>139</v>
      </c>
      <c r="F10" s="111">
        <f aca="true" t="shared" si="0" ref="F10:G43">SUM(I10,K10,M10,O10,Q10)</f>
        <v>17</v>
      </c>
      <c r="G10" s="112">
        <f t="shared" si="0"/>
        <v>67.5</v>
      </c>
      <c r="H10" s="415" t="s">
        <v>444</v>
      </c>
      <c r="I10" s="416"/>
      <c r="J10" s="406"/>
      <c r="K10" s="423">
        <v>6</v>
      </c>
      <c r="L10" s="424">
        <v>23</v>
      </c>
      <c r="M10" s="404">
        <v>5</v>
      </c>
      <c r="N10" s="403">
        <v>23</v>
      </c>
      <c r="O10" s="402">
        <v>6</v>
      </c>
      <c r="P10" s="403">
        <v>21.5</v>
      </c>
      <c r="Q10" s="416"/>
      <c r="R10" s="406"/>
    </row>
    <row r="11" spans="1:18" ht="15" customHeight="1">
      <c r="A11" s="54" t="s">
        <v>399</v>
      </c>
      <c r="B11" s="89" t="s">
        <v>89</v>
      </c>
      <c r="C11" s="97">
        <v>1362</v>
      </c>
      <c r="D11" s="90" t="s">
        <v>29</v>
      </c>
      <c r="E11" s="124" t="s">
        <v>90</v>
      </c>
      <c r="F11" s="111">
        <f t="shared" si="0"/>
        <v>14.5</v>
      </c>
      <c r="G11" s="112">
        <f t="shared" si="0"/>
        <v>62.5</v>
      </c>
      <c r="H11" s="418" t="s">
        <v>444</v>
      </c>
      <c r="I11" s="410">
        <v>5.5</v>
      </c>
      <c r="J11" s="409">
        <v>19</v>
      </c>
      <c r="K11" s="410"/>
      <c r="L11" s="409"/>
      <c r="M11" s="410">
        <v>5</v>
      </c>
      <c r="N11" s="409">
        <v>21.5</v>
      </c>
      <c r="O11" s="411"/>
      <c r="P11" s="412"/>
      <c r="Q11" s="411">
        <v>4</v>
      </c>
      <c r="R11" s="412">
        <v>22</v>
      </c>
    </row>
    <row r="12" spans="1:18" ht="15" customHeight="1">
      <c r="A12" s="53" t="s">
        <v>400</v>
      </c>
      <c r="B12" s="89" t="s">
        <v>91</v>
      </c>
      <c r="C12" s="97">
        <v>1660</v>
      </c>
      <c r="D12" s="90" t="s">
        <v>380</v>
      </c>
      <c r="E12" s="124" t="s">
        <v>92</v>
      </c>
      <c r="F12" s="111">
        <f t="shared" si="0"/>
        <v>14</v>
      </c>
      <c r="G12" s="112">
        <f t="shared" si="0"/>
        <v>66.5</v>
      </c>
      <c r="H12" s="418" t="s">
        <v>444</v>
      </c>
      <c r="I12" s="410">
        <v>4.5</v>
      </c>
      <c r="J12" s="409">
        <v>23</v>
      </c>
      <c r="K12" s="410"/>
      <c r="L12" s="409"/>
      <c r="M12" s="410">
        <v>4.5</v>
      </c>
      <c r="N12" s="409">
        <v>22</v>
      </c>
      <c r="O12" s="413"/>
      <c r="P12" s="412"/>
      <c r="Q12" s="413">
        <v>5</v>
      </c>
      <c r="R12" s="412">
        <v>21.5</v>
      </c>
    </row>
    <row r="13" spans="1:18" ht="15" customHeight="1">
      <c r="A13" s="54" t="s">
        <v>403</v>
      </c>
      <c r="B13" s="103" t="s">
        <v>106</v>
      </c>
      <c r="C13" s="105">
        <v>1372</v>
      </c>
      <c r="D13" s="107" t="s">
        <v>24</v>
      </c>
      <c r="E13" s="125" t="s">
        <v>107</v>
      </c>
      <c r="F13" s="111">
        <f t="shared" si="0"/>
        <v>14</v>
      </c>
      <c r="G13" s="112">
        <f t="shared" si="0"/>
        <v>66</v>
      </c>
      <c r="H13" s="418" t="s">
        <v>444</v>
      </c>
      <c r="I13" s="410"/>
      <c r="J13" s="409"/>
      <c r="K13" s="411"/>
      <c r="L13" s="412"/>
      <c r="M13" s="410">
        <v>4</v>
      </c>
      <c r="N13" s="409">
        <v>21.5</v>
      </c>
      <c r="O13" s="408">
        <v>4.5</v>
      </c>
      <c r="P13" s="409">
        <v>20.5</v>
      </c>
      <c r="Q13" s="413">
        <v>5.5</v>
      </c>
      <c r="R13" s="412">
        <v>24</v>
      </c>
    </row>
    <row r="14" spans="1:18" ht="15" customHeight="1">
      <c r="A14" s="53" t="s">
        <v>402</v>
      </c>
      <c r="B14" s="103" t="s">
        <v>100</v>
      </c>
      <c r="C14" s="105">
        <v>1000</v>
      </c>
      <c r="D14" s="107" t="s">
        <v>381</v>
      </c>
      <c r="E14" s="125" t="s">
        <v>101</v>
      </c>
      <c r="F14" s="111">
        <f t="shared" si="0"/>
        <v>12.5</v>
      </c>
      <c r="G14" s="112">
        <f t="shared" si="0"/>
        <v>60</v>
      </c>
      <c r="H14" s="418" t="s">
        <v>444</v>
      </c>
      <c r="I14" s="410">
        <v>4</v>
      </c>
      <c r="J14" s="409">
        <v>18.5</v>
      </c>
      <c r="K14" s="410">
        <v>4.5</v>
      </c>
      <c r="L14" s="409">
        <v>21.5</v>
      </c>
      <c r="M14" s="410"/>
      <c r="N14" s="409"/>
      <c r="O14" s="413"/>
      <c r="P14" s="412"/>
      <c r="Q14" s="411">
        <v>4</v>
      </c>
      <c r="R14" s="412">
        <v>20</v>
      </c>
    </row>
    <row r="15" spans="1:18" ht="15" customHeight="1">
      <c r="A15" s="54" t="s">
        <v>404</v>
      </c>
      <c r="B15" s="89" t="s">
        <v>98</v>
      </c>
      <c r="C15" s="97">
        <v>1250</v>
      </c>
      <c r="D15" s="90" t="s">
        <v>381</v>
      </c>
      <c r="E15" s="124" t="s">
        <v>99</v>
      </c>
      <c r="F15" s="111">
        <f t="shared" si="0"/>
        <v>12</v>
      </c>
      <c r="G15" s="112">
        <f t="shared" si="0"/>
        <v>64.5</v>
      </c>
      <c r="H15" s="418"/>
      <c r="I15" s="410">
        <v>4</v>
      </c>
      <c r="J15" s="409">
        <v>20.5</v>
      </c>
      <c r="K15" s="410">
        <v>4.5</v>
      </c>
      <c r="L15" s="409">
        <v>21.5</v>
      </c>
      <c r="M15" s="411"/>
      <c r="N15" s="412"/>
      <c r="O15" s="410">
        <v>3.5</v>
      </c>
      <c r="P15" s="409">
        <v>22.5</v>
      </c>
      <c r="Q15" s="411"/>
      <c r="R15" s="412"/>
    </row>
    <row r="16" spans="1:18" ht="15" customHeight="1">
      <c r="A16" s="53" t="s">
        <v>405</v>
      </c>
      <c r="B16" s="90" t="s">
        <v>93</v>
      </c>
      <c r="C16" s="98">
        <v>1294</v>
      </c>
      <c r="D16" s="92" t="s">
        <v>29</v>
      </c>
      <c r="E16" s="126" t="s">
        <v>94</v>
      </c>
      <c r="F16" s="111">
        <f t="shared" si="0"/>
        <v>12</v>
      </c>
      <c r="G16" s="112">
        <f t="shared" si="0"/>
        <v>60</v>
      </c>
      <c r="H16" s="419"/>
      <c r="I16" s="410">
        <v>4.5</v>
      </c>
      <c r="J16" s="409">
        <v>20</v>
      </c>
      <c r="K16" s="410"/>
      <c r="L16" s="409"/>
      <c r="M16" s="411"/>
      <c r="N16" s="412"/>
      <c r="O16" s="408">
        <v>3.5</v>
      </c>
      <c r="P16" s="409">
        <v>21.5</v>
      </c>
      <c r="Q16" s="411">
        <v>4</v>
      </c>
      <c r="R16" s="412">
        <v>18.5</v>
      </c>
    </row>
    <row r="17" spans="1:18" ht="15" customHeight="1">
      <c r="A17" s="54" t="s">
        <v>406</v>
      </c>
      <c r="B17" s="104" t="s">
        <v>95</v>
      </c>
      <c r="C17" s="106">
        <v>1357</v>
      </c>
      <c r="D17" s="108" t="s">
        <v>96</v>
      </c>
      <c r="E17" s="127" t="s">
        <v>97</v>
      </c>
      <c r="F17" s="111">
        <f t="shared" si="0"/>
        <v>12</v>
      </c>
      <c r="G17" s="112">
        <f t="shared" si="0"/>
        <v>59.5</v>
      </c>
      <c r="H17" s="418" t="s">
        <v>412</v>
      </c>
      <c r="I17" s="410">
        <v>4</v>
      </c>
      <c r="J17" s="409">
        <v>22.5</v>
      </c>
      <c r="K17" s="410">
        <v>3.5</v>
      </c>
      <c r="L17" s="409">
        <v>16.5</v>
      </c>
      <c r="M17" s="411"/>
      <c r="N17" s="412"/>
      <c r="O17" s="408"/>
      <c r="P17" s="409"/>
      <c r="Q17" s="413">
        <v>4.5</v>
      </c>
      <c r="R17" s="412">
        <v>20.5</v>
      </c>
    </row>
    <row r="18" spans="1:18" ht="15" customHeight="1">
      <c r="A18" s="53" t="s">
        <v>408</v>
      </c>
      <c r="B18" s="90" t="s">
        <v>104</v>
      </c>
      <c r="C18" s="98">
        <v>1445</v>
      </c>
      <c r="D18" s="92" t="s">
        <v>29</v>
      </c>
      <c r="E18" s="126" t="s">
        <v>105</v>
      </c>
      <c r="F18" s="111">
        <f t="shared" si="0"/>
        <v>11</v>
      </c>
      <c r="G18" s="112">
        <f t="shared" si="0"/>
        <v>52</v>
      </c>
      <c r="H18" s="418"/>
      <c r="I18" s="410">
        <v>4</v>
      </c>
      <c r="J18" s="409">
        <v>13.5</v>
      </c>
      <c r="K18" s="410">
        <v>3.5</v>
      </c>
      <c r="L18" s="409">
        <v>16.5</v>
      </c>
      <c r="M18" s="411"/>
      <c r="N18" s="412"/>
      <c r="O18" s="410"/>
      <c r="P18" s="409"/>
      <c r="Q18" s="411">
        <v>3.5</v>
      </c>
      <c r="R18" s="412">
        <v>22</v>
      </c>
    </row>
    <row r="19" spans="1:18" ht="15" customHeight="1">
      <c r="A19" s="54">
        <v>10</v>
      </c>
      <c r="B19" s="90" t="s">
        <v>102</v>
      </c>
      <c r="C19" s="98">
        <v>1250</v>
      </c>
      <c r="D19" s="92" t="s">
        <v>29</v>
      </c>
      <c r="E19" s="126" t="s">
        <v>103</v>
      </c>
      <c r="F19" s="111">
        <f t="shared" si="0"/>
        <v>10.5</v>
      </c>
      <c r="G19" s="112">
        <f t="shared" si="0"/>
        <v>47.5</v>
      </c>
      <c r="H19" s="418"/>
      <c r="I19" s="410">
        <v>4</v>
      </c>
      <c r="J19" s="409">
        <v>15.5</v>
      </c>
      <c r="K19" s="410">
        <v>3.5</v>
      </c>
      <c r="L19" s="409">
        <v>15.5</v>
      </c>
      <c r="M19" s="411"/>
      <c r="N19" s="412"/>
      <c r="O19" s="408"/>
      <c r="P19" s="409"/>
      <c r="Q19" s="411">
        <v>3</v>
      </c>
      <c r="R19" s="412">
        <v>16.5</v>
      </c>
    </row>
    <row r="20" spans="1:18" ht="15" customHeight="1">
      <c r="A20" s="53" t="s">
        <v>410</v>
      </c>
      <c r="B20" s="90" t="s">
        <v>114</v>
      </c>
      <c r="C20" s="98">
        <v>1260</v>
      </c>
      <c r="D20" s="92" t="s">
        <v>226</v>
      </c>
      <c r="E20" s="126" t="s">
        <v>115</v>
      </c>
      <c r="F20" s="111">
        <f t="shared" si="0"/>
        <v>10</v>
      </c>
      <c r="G20" s="112">
        <f t="shared" si="0"/>
        <v>56.5</v>
      </c>
      <c r="H20" s="418"/>
      <c r="I20" s="410">
        <v>3</v>
      </c>
      <c r="J20" s="409">
        <v>16.5</v>
      </c>
      <c r="K20" s="411"/>
      <c r="L20" s="412"/>
      <c r="M20" s="410">
        <v>4</v>
      </c>
      <c r="N20" s="409">
        <v>20.5</v>
      </c>
      <c r="O20" s="408">
        <v>3</v>
      </c>
      <c r="P20" s="409">
        <v>19.5</v>
      </c>
      <c r="Q20" s="413"/>
      <c r="R20" s="412"/>
    </row>
    <row r="21" spans="1:18" ht="15" customHeight="1">
      <c r="A21" s="54" t="s">
        <v>414</v>
      </c>
      <c r="B21" s="90" t="s">
        <v>108</v>
      </c>
      <c r="C21" s="98">
        <v>1282</v>
      </c>
      <c r="D21" s="92" t="s">
        <v>380</v>
      </c>
      <c r="E21" s="126" t="s">
        <v>109</v>
      </c>
      <c r="F21" s="111">
        <f t="shared" si="0"/>
        <v>9.5</v>
      </c>
      <c r="G21" s="112">
        <f t="shared" si="0"/>
        <v>63.5</v>
      </c>
      <c r="H21" s="418"/>
      <c r="I21" s="410">
        <v>3</v>
      </c>
      <c r="J21" s="409">
        <v>24</v>
      </c>
      <c r="K21" s="410">
        <v>3</v>
      </c>
      <c r="L21" s="409">
        <v>18</v>
      </c>
      <c r="M21" s="410"/>
      <c r="N21" s="409"/>
      <c r="O21" s="413"/>
      <c r="P21" s="412"/>
      <c r="Q21" s="413">
        <v>3.5</v>
      </c>
      <c r="R21" s="412">
        <v>21.5</v>
      </c>
    </row>
    <row r="22" spans="1:18" ht="15" customHeight="1">
      <c r="A22" s="53" t="s">
        <v>417</v>
      </c>
      <c r="B22" s="90" t="s">
        <v>112</v>
      </c>
      <c r="C22" s="98">
        <v>1100</v>
      </c>
      <c r="D22" s="92" t="s">
        <v>194</v>
      </c>
      <c r="E22" s="126" t="s">
        <v>113</v>
      </c>
      <c r="F22" s="111">
        <f t="shared" si="0"/>
        <v>9</v>
      </c>
      <c r="G22" s="112">
        <f t="shared" si="0"/>
        <v>48</v>
      </c>
      <c r="H22" s="419"/>
      <c r="I22" s="410">
        <v>3</v>
      </c>
      <c r="J22" s="409">
        <v>17.5</v>
      </c>
      <c r="K22" s="411"/>
      <c r="L22" s="412"/>
      <c r="M22" s="410">
        <v>3</v>
      </c>
      <c r="N22" s="409">
        <v>14.5</v>
      </c>
      <c r="O22" s="408"/>
      <c r="P22" s="409"/>
      <c r="Q22" s="413">
        <v>3</v>
      </c>
      <c r="R22" s="412">
        <v>16</v>
      </c>
    </row>
    <row r="23" spans="1:18" ht="15" customHeight="1">
      <c r="A23" s="54" t="s">
        <v>421</v>
      </c>
      <c r="B23" s="90" t="s">
        <v>239</v>
      </c>
      <c r="C23" s="98">
        <v>1000</v>
      </c>
      <c r="D23" s="92" t="s">
        <v>194</v>
      </c>
      <c r="E23" s="126" t="s">
        <v>240</v>
      </c>
      <c r="F23" s="111">
        <f t="shared" si="0"/>
        <v>9</v>
      </c>
      <c r="G23" s="112">
        <f t="shared" si="0"/>
        <v>47</v>
      </c>
      <c r="H23" s="418"/>
      <c r="I23" s="411"/>
      <c r="J23" s="412"/>
      <c r="K23" s="413"/>
      <c r="L23" s="412"/>
      <c r="M23" s="410">
        <v>3</v>
      </c>
      <c r="N23" s="409">
        <v>15</v>
      </c>
      <c r="O23" s="408">
        <v>3</v>
      </c>
      <c r="P23" s="409">
        <v>14</v>
      </c>
      <c r="Q23" s="411">
        <v>3</v>
      </c>
      <c r="R23" s="412">
        <v>18</v>
      </c>
    </row>
    <row r="24" spans="1:18" ht="15" customHeight="1">
      <c r="A24" s="53" t="s">
        <v>411</v>
      </c>
      <c r="B24" s="90" t="s">
        <v>120</v>
      </c>
      <c r="C24" s="98">
        <v>1250</v>
      </c>
      <c r="D24" s="92" t="s">
        <v>24</v>
      </c>
      <c r="E24" s="126" t="s">
        <v>121</v>
      </c>
      <c r="F24" s="111">
        <f t="shared" si="0"/>
        <v>9</v>
      </c>
      <c r="G24" s="112">
        <f t="shared" si="0"/>
        <v>43</v>
      </c>
      <c r="H24" s="418" t="s">
        <v>412</v>
      </c>
      <c r="I24" s="410">
        <v>3</v>
      </c>
      <c r="J24" s="409">
        <v>11</v>
      </c>
      <c r="K24" s="411"/>
      <c r="L24" s="412"/>
      <c r="M24" s="410">
        <v>3</v>
      </c>
      <c r="N24" s="409">
        <v>15.5</v>
      </c>
      <c r="O24" s="408">
        <v>3</v>
      </c>
      <c r="P24" s="409">
        <v>16.5</v>
      </c>
      <c r="Q24" s="413"/>
      <c r="R24" s="412"/>
    </row>
    <row r="25" spans="1:19" ht="15" customHeight="1">
      <c r="A25" s="54" t="s">
        <v>427</v>
      </c>
      <c r="B25" s="90" t="s">
        <v>126</v>
      </c>
      <c r="C25" s="98">
        <v>1250</v>
      </c>
      <c r="D25" s="92" t="s">
        <v>226</v>
      </c>
      <c r="E25" s="126" t="s">
        <v>127</v>
      </c>
      <c r="F25" s="111">
        <f t="shared" si="0"/>
        <v>8.5</v>
      </c>
      <c r="G25" s="112">
        <f t="shared" si="0"/>
        <v>51.5</v>
      </c>
      <c r="H25" s="418"/>
      <c r="I25" s="410">
        <v>2</v>
      </c>
      <c r="J25" s="409">
        <v>18.5</v>
      </c>
      <c r="K25" s="410">
        <v>3</v>
      </c>
      <c r="L25" s="409">
        <v>18.5</v>
      </c>
      <c r="M25" s="411"/>
      <c r="N25" s="412"/>
      <c r="O25" s="413"/>
      <c r="P25" s="412"/>
      <c r="Q25" s="411">
        <v>3.5</v>
      </c>
      <c r="R25" s="412">
        <v>14.5</v>
      </c>
      <c r="S25" s="417"/>
    </row>
    <row r="26" spans="1:18" ht="15" customHeight="1">
      <c r="A26" s="53" t="s">
        <v>415</v>
      </c>
      <c r="B26" s="104" t="s">
        <v>116</v>
      </c>
      <c r="C26" s="106">
        <v>1000</v>
      </c>
      <c r="D26" s="92" t="s">
        <v>226</v>
      </c>
      <c r="E26" s="127" t="s">
        <v>117</v>
      </c>
      <c r="F26" s="111">
        <f t="shared" si="0"/>
        <v>8</v>
      </c>
      <c r="G26" s="112">
        <f t="shared" si="0"/>
        <v>50.5</v>
      </c>
      <c r="H26" s="418"/>
      <c r="I26" s="410">
        <v>3</v>
      </c>
      <c r="J26" s="409">
        <v>15.5</v>
      </c>
      <c r="K26" s="410">
        <v>2.5</v>
      </c>
      <c r="L26" s="409">
        <v>19</v>
      </c>
      <c r="M26" s="411"/>
      <c r="N26" s="412"/>
      <c r="O26" s="410"/>
      <c r="P26" s="409"/>
      <c r="Q26" s="411">
        <v>2.5</v>
      </c>
      <c r="R26" s="412">
        <v>16</v>
      </c>
    </row>
    <row r="27" spans="1:18" ht="15" customHeight="1">
      <c r="A27" s="54" t="s">
        <v>420</v>
      </c>
      <c r="B27" s="90" t="s">
        <v>118</v>
      </c>
      <c r="C27" s="98">
        <v>1250</v>
      </c>
      <c r="D27" s="92" t="s">
        <v>24</v>
      </c>
      <c r="E27" s="126" t="s">
        <v>119</v>
      </c>
      <c r="F27" s="111">
        <f t="shared" si="0"/>
        <v>8</v>
      </c>
      <c r="G27" s="112">
        <f t="shared" si="0"/>
        <v>49</v>
      </c>
      <c r="H27" s="418"/>
      <c r="I27" s="410">
        <v>3</v>
      </c>
      <c r="J27" s="409">
        <v>13</v>
      </c>
      <c r="K27" s="410">
        <v>2</v>
      </c>
      <c r="L27" s="409">
        <v>19.5</v>
      </c>
      <c r="M27" s="410"/>
      <c r="N27" s="409"/>
      <c r="O27" s="413"/>
      <c r="P27" s="412"/>
      <c r="Q27" s="413">
        <v>3</v>
      </c>
      <c r="R27" s="412">
        <v>16.5</v>
      </c>
    </row>
    <row r="28" spans="1:18" ht="15" customHeight="1">
      <c r="A28" s="53" t="s">
        <v>424</v>
      </c>
      <c r="B28" s="90" t="s">
        <v>122</v>
      </c>
      <c r="C28" s="98">
        <v>1000</v>
      </c>
      <c r="D28" s="92" t="s">
        <v>226</v>
      </c>
      <c r="E28" s="126" t="s">
        <v>123</v>
      </c>
      <c r="F28" s="111">
        <f t="shared" si="0"/>
        <v>7.5</v>
      </c>
      <c r="G28" s="112">
        <f t="shared" si="0"/>
        <v>47</v>
      </c>
      <c r="H28" s="418"/>
      <c r="I28" s="410">
        <v>2.5</v>
      </c>
      <c r="J28" s="409">
        <v>14</v>
      </c>
      <c r="K28" s="411"/>
      <c r="L28" s="412"/>
      <c r="M28" s="411"/>
      <c r="N28" s="412"/>
      <c r="O28" s="408">
        <v>3</v>
      </c>
      <c r="P28" s="409">
        <v>16.5</v>
      </c>
      <c r="Q28" s="411">
        <v>2</v>
      </c>
      <c r="R28" s="412">
        <v>16.5</v>
      </c>
    </row>
    <row r="29" spans="1:18" ht="15" customHeight="1">
      <c r="A29" s="54" t="s">
        <v>418</v>
      </c>
      <c r="B29" s="90" t="s">
        <v>131</v>
      </c>
      <c r="C29" s="98">
        <v>1100</v>
      </c>
      <c r="D29" s="92" t="s">
        <v>29</v>
      </c>
      <c r="E29" s="126" t="s">
        <v>103</v>
      </c>
      <c r="F29" s="111">
        <f t="shared" si="0"/>
        <v>7</v>
      </c>
      <c r="G29" s="112">
        <f t="shared" si="0"/>
        <v>53</v>
      </c>
      <c r="H29" s="418"/>
      <c r="I29" s="410">
        <v>2</v>
      </c>
      <c r="J29" s="409">
        <v>15</v>
      </c>
      <c r="K29" s="410">
        <v>2.5</v>
      </c>
      <c r="L29" s="409">
        <v>20.5</v>
      </c>
      <c r="M29" s="411"/>
      <c r="N29" s="412"/>
      <c r="O29" s="408">
        <v>2.5</v>
      </c>
      <c r="P29" s="409">
        <v>17.5</v>
      </c>
      <c r="Q29" s="411"/>
      <c r="R29" s="412"/>
    </row>
    <row r="30" spans="1:18" ht="15" customHeight="1">
      <c r="A30" s="53" t="s">
        <v>423</v>
      </c>
      <c r="B30" s="90" t="s">
        <v>124</v>
      </c>
      <c r="C30" s="98">
        <v>1000</v>
      </c>
      <c r="D30" s="92" t="s">
        <v>194</v>
      </c>
      <c r="E30" s="126" t="s">
        <v>125</v>
      </c>
      <c r="F30" s="111">
        <f t="shared" si="0"/>
        <v>7</v>
      </c>
      <c r="G30" s="112">
        <f t="shared" si="0"/>
        <v>49.5</v>
      </c>
      <c r="H30" s="418" t="s">
        <v>412</v>
      </c>
      <c r="I30" s="410">
        <v>2</v>
      </c>
      <c r="J30" s="409">
        <v>19.5</v>
      </c>
      <c r="K30" s="411"/>
      <c r="L30" s="412"/>
      <c r="M30" s="410">
        <v>2</v>
      </c>
      <c r="N30" s="409">
        <v>17.5</v>
      </c>
      <c r="O30" s="408"/>
      <c r="P30" s="409"/>
      <c r="Q30" s="413">
        <v>3</v>
      </c>
      <c r="R30" s="412">
        <v>12.5</v>
      </c>
    </row>
    <row r="31" spans="1:18" ht="15" customHeight="1">
      <c r="A31" s="54" t="s">
        <v>429</v>
      </c>
      <c r="B31" s="90" t="s">
        <v>243</v>
      </c>
      <c r="C31" s="98">
        <v>1000</v>
      </c>
      <c r="D31" s="92" t="s">
        <v>358</v>
      </c>
      <c r="E31" s="126" t="s">
        <v>244</v>
      </c>
      <c r="F31" s="111">
        <f t="shared" si="0"/>
        <v>6</v>
      </c>
      <c r="G31" s="112">
        <f t="shared" si="0"/>
        <v>49.5</v>
      </c>
      <c r="H31" s="418"/>
      <c r="I31" s="411"/>
      <c r="J31" s="412"/>
      <c r="K31" s="413"/>
      <c r="L31" s="412"/>
      <c r="M31" s="410">
        <v>2</v>
      </c>
      <c r="N31" s="409">
        <v>17.5</v>
      </c>
      <c r="O31" s="408">
        <v>2</v>
      </c>
      <c r="P31" s="409">
        <v>15.5</v>
      </c>
      <c r="Q31" s="411">
        <v>2</v>
      </c>
      <c r="R31" s="412">
        <v>16.5</v>
      </c>
    </row>
    <row r="32" spans="1:18" ht="15" customHeight="1">
      <c r="A32" s="53" t="s">
        <v>425</v>
      </c>
      <c r="B32" s="90" t="s">
        <v>134</v>
      </c>
      <c r="C32" s="98">
        <v>1000</v>
      </c>
      <c r="D32" s="92" t="s">
        <v>194</v>
      </c>
      <c r="E32" s="126" t="s">
        <v>135</v>
      </c>
      <c r="F32" s="111">
        <f t="shared" si="0"/>
        <v>6</v>
      </c>
      <c r="G32" s="112">
        <f t="shared" si="0"/>
        <v>40.5</v>
      </c>
      <c r="H32" s="418"/>
      <c r="I32" s="410"/>
      <c r="J32" s="409"/>
      <c r="K32" s="410">
        <v>2.5</v>
      </c>
      <c r="L32" s="409">
        <v>11</v>
      </c>
      <c r="M32" s="411"/>
      <c r="N32" s="412"/>
      <c r="O32" s="408">
        <v>1.5</v>
      </c>
      <c r="P32" s="409">
        <v>14</v>
      </c>
      <c r="Q32" s="411">
        <v>2</v>
      </c>
      <c r="R32" s="412">
        <v>15.5</v>
      </c>
    </row>
    <row r="33" spans="1:18" ht="15" customHeight="1">
      <c r="A33" s="54" t="s">
        <v>426</v>
      </c>
      <c r="B33" s="104" t="s">
        <v>110</v>
      </c>
      <c r="C33" s="106">
        <v>1251</v>
      </c>
      <c r="D33" s="108" t="s">
        <v>29</v>
      </c>
      <c r="E33" s="127" t="s">
        <v>111</v>
      </c>
      <c r="F33" s="111">
        <f t="shared" si="0"/>
        <v>5</v>
      </c>
      <c r="G33" s="112">
        <f t="shared" si="0"/>
        <v>41.5</v>
      </c>
      <c r="H33" s="418"/>
      <c r="I33" s="410">
        <v>3</v>
      </c>
      <c r="J33" s="409">
        <v>20.5</v>
      </c>
      <c r="K33" s="410">
        <v>2</v>
      </c>
      <c r="L33" s="409">
        <v>21</v>
      </c>
      <c r="M33" s="411"/>
      <c r="N33" s="412"/>
      <c r="O33" s="413"/>
      <c r="P33" s="412"/>
      <c r="Q33" s="411"/>
      <c r="R33" s="412"/>
    </row>
    <row r="34" spans="1:18" ht="15" customHeight="1">
      <c r="A34" s="53" t="s">
        <v>428</v>
      </c>
      <c r="B34" s="90" t="s">
        <v>132</v>
      </c>
      <c r="C34" s="98">
        <v>1000</v>
      </c>
      <c r="D34" s="92" t="s">
        <v>380</v>
      </c>
      <c r="E34" s="126" t="s">
        <v>133</v>
      </c>
      <c r="F34" s="111">
        <f t="shared" si="0"/>
        <v>4.5</v>
      </c>
      <c r="G34" s="112">
        <f t="shared" si="0"/>
        <v>26.5</v>
      </c>
      <c r="H34" s="418"/>
      <c r="I34" s="410">
        <v>1.5</v>
      </c>
      <c r="J34" s="409">
        <v>15.5</v>
      </c>
      <c r="K34" s="425">
        <v>3</v>
      </c>
      <c r="L34" s="426">
        <v>11</v>
      </c>
      <c r="M34" s="411"/>
      <c r="N34" s="412"/>
      <c r="O34" s="413"/>
      <c r="P34" s="412"/>
      <c r="Q34" s="411"/>
      <c r="R34" s="412"/>
    </row>
    <row r="35" spans="1:18" ht="15" customHeight="1">
      <c r="A35" s="54" t="s">
        <v>430</v>
      </c>
      <c r="B35" s="90" t="s">
        <v>78</v>
      </c>
      <c r="C35" s="98">
        <v>1250</v>
      </c>
      <c r="D35" s="92" t="s">
        <v>382</v>
      </c>
      <c r="E35" s="126" t="s">
        <v>79</v>
      </c>
      <c r="F35" s="111">
        <f t="shared" si="0"/>
        <v>4</v>
      </c>
      <c r="G35" s="112">
        <f t="shared" si="0"/>
        <v>19.5</v>
      </c>
      <c r="H35" s="418"/>
      <c r="I35" s="411"/>
      <c r="J35" s="412"/>
      <c r="K35" s="427"/>
      <c r="L35" s="428"/>
      <c r="M35" s="411"/>
      <c r="N35" s="412"/>
      <c r="O35" s="408">
        <v>4</v>
      </c>
      <c r="P35" s="409">
        <v>19.5</v>
      </c>
      <c r="Q35" s="411"/>
      <c r="R35" s="412"/>
    </row>
    <row r="36" spans="1:18" ht="15" customHeight="1">
      <c r="A36" s="53" t="s">
        <v>433</v>
      </c>
      <c r="B36" s="90" t="s">
        <v>383</v>
      </c>
      <c r="C36" s="98">
        <v>1250</v>
      </c>
      <c r="D36" s="92" t="s">
        <v>376</v>
      </c>
      <c r="E36" s="126" t="s">
        <v>384</v>
      </c>
      <c r="F36" s="111">
        <f t="shared" si="0"/>
        <v>4</v>
      </c>
      <c r="G36" s="112">
        <f t="shared" si="0"/>
        <v>19.5</v>
      </c>
      <c r="H36" s="418"/>
      <c r="I36" s="411"/>
      <c r="J36" s="412"/>
      <c r="K36" s="429"/>
      <c r="L36" s="430"/>
      <c r="M36" s="411"/>
      <c r="N36" s="412"/>
      <c r="O36" s="408">
        <v>4</v>
      </c>
      <c r="P36" s="409">
        <v>19.5</v>
      </c>
      <c r="Q36" s="411"/>
      <c r="R36" s="412"/>
    </row>
    <row r="37" spans="1:18" ht="15" customHeight="1">
      <c r="A37" s="54" t="s">
        <v>434</v>
      </c>
      <c r="B37" s="90" t="s">
        <v>140</v>
      </c>
      <c r="C37" s="98">
        <v>1509</v>
      </c>
      <c r="D37" s="92" t="s">
        <v>141</v>
      </c>
      <c r="E37" s="126" t="s">
        <v>142</v>
      </c>
      <c r="F37" s="111">
        <f t="shared" si="0"/>
        <v>3</v>
      </c>
      <c r="G37" s="112">
        <f t="shared" si="0"/>
        <v>20</v>
      </c>
      <c r="H37" s="431" t="s">
        <v>364</v>
      </c>
      <c r="I37" s="411"/>
      <c r="J37" s="412"/>
      <c r="K37" s="432">
        <v>3</v>
      </c>
      <c r="L37" s="433">
        <v>20</v>
      </c>
      <c r="M37" s="411"/>
      <c r="N37" s="412"/>
      <c r="O37" s="413"/>
      <c r="P37" s="412"/>
      <c r="Q37" s="411"/>
      <c r="R37" s="412"/>
    </row>
    <row r="38" spans="1:18" ht="15" customHeight="1">
      <c r="A38" s="53" t="s">
        <v>435</v>
      </c>
      <c r="B38" s="90" t="s">
        <v>241</v>
      </c>
      <c r="C38" s="98">
        <v>1000</v>
      </c>
      <c r="D38" s="92" t="s">
        <v>213</v>
      </c>
      <c r="E38" s="126" t="s">
        <v>242</v>
      </c>
      <c r="F38" s="111">
        <f t="shared" si="0"/>
        <v>3</v>
      </c>
      <c r="G38" s="112">
        <f t="shared" si="0"/>
        <v>14.5</v>
      </c>
      <c r="H38" s="418"/>
      <c r="I38" s="411"/>
      <c r="J38" s="412"/>
      <c r="K38" s="413"/>
      <c r="L38" s="412"/>
      <c r="M38" s="410">
        <v>3</v>
      </c>
      <c r="N38" s="409">
        <v>14.5</v>
      </c>
      <c r="O38" s="413"/>
      <c r="P38" s="412"/>
      <c r="Q38" s="411"/>
      <c r="R38" s="412"/>
    </row>
    <row r="39" spans="1:18" ht="15" customHeight="1">
      <c r="A39" s="54" t="s">
        <v>445</v>
      </c>
      <c r="B39" s="90" t="s">
        <v>136</v>
      </c>
      <c r="C39" s="98">
        <v>1000</v>
      </c>
      <c r="D39" s="92" t="s">
        <v>381</v>
      </c>
      <c r="E39" s="126" t="s">
        <v>137</v>
      </c>
      <c r="F39" s="111">
        <f t="shared" si="0"/>
        <v>2.5</v>
      </c>
      <c r="G39" s="112">
        <f t="shared" si="0"/>
        <v>46</v>
      </c>
      <c r="H39" s="418" t="s">
        <v>412</v>
      </c>
      <c r="I39" s="410">
        <v>0</v>
      </c>
      <c r="J39" s="409">
        <v>16.5</v>
      </c>
      <c r="K39" s="410">
        <v>1.5</v>
      </c>
      <c r="L39" s="409">
        <v>17</v>
      </c>
      <c r="M39" s="411"/>
      <c r="N39" s="412"/>
      <c r="O39" s="408">
        <v>1</v>
      </c>
      <c r="P39" s="409">
        <v>12.5</v>
      </c>
      <c r="Q39" s="411"/>
      <c r="R39" s="412"/>
    </row>
    <row r="40" spans="1:18" ht="15" customHeight="1">
      <c r="A40" s="53" t="s">
        <v>446</v>
      </c>
      <c r="B40" s="90" t="s">
        <v>128</v>
      </c>
      <c r="C40" s="98">
        <v>1000</v>
      </c>
      <c r="D40" s="92" t="s">
        <v>129</v>
      </c>
      <c r="E40" s="126" t="s">
        <v>130</v>
      </c>
      <c r="F40" s="111">
        <f t="shared" si="0"/>
        <v>2</v>
      </c>
      <c r="G40" s="112">
        <f t="shared" si="0"/>
        <v>17.5</v>
      </c>
      <c r="H40" s="418"/>
      <c r="I40" s="410">
        <v>2</v>
      </c>
      <c r="J40" s="409">
        <v>17.5</v>
      </c>
      <c r="K40" s="411"/>
      <c r="L40" s="412"/>
      <c r="M40" s="411"/>
      <c r="N40" s="412"/>
      <c r="O40" s="413"/>
      <c r="P40" s="412"/>
      <c r="Q40" s="411"/>
      <c r="R40" s="412"/>
    </row>
    <row r="41" spans="1:18" ht="15" customHeight="1">
      <c r="A41" s="54" t="s">
        <v>436</v>
      </c>
      <c r="B41" s="90" t="s">
        <v>143</v>
      </c>
      <c r="C41" s="98">
        <v>1000</v>
      </c>
      <c r="D41" s="92" t="s">
        <v>380</v>
      </c>
      <c r="E41" s="138">
        <v>36343</v>
      </c>
      <c r="F41" s="111">
        <f t="shared" si="0"/>
        <v>2</v>
      </c>
      <c r="G41" s="112">
        <f t="shared" si="0"/>
        <v>16.5</v>
      </c>
      <c r="H41" s="418"/>
      <c r="I41" s="411"/>
      <c r="J41" s="412"/>
      <c r="K41" s="410">
        <v>2</v>
      </c>
      <c r="L41" s="409">
        <v>16.5</v>
      </c>
      <c r="M41" s="411"/>
      <c r="N41" s="412"/>
      <c r="O41" s="413"/>
      <c r="P41" s="412"/>
      <c r="Q41" s="411"/>
      <c r="R41" s="412"/>
    </row>
    <row r="42" spans="1:18" ht="15" customHeight="1">
      <c r="A42" s="53" t="s">
        <v>387</v>
      </c>
      <c r="B42" s="90" t="s">
        <v>245</v>
      </c>
      <c r="C42" s="98">
        <v>1000</v>
      </c>
      <c r="D42" s="92" t="s">
        <v>385</v>
      </c>
      <c r="E42" s="126" t="s">
        <v>246</v>
      </c>
      <c r="F42" s="111">
        <f t="shared" si="0"/>
        <v>1</v>
      </c>
      <c r="G42" s="112">
        <f t="shared" si="0"/>
        <v>15</v>
      </c>
      <c r="H42" s="418"/>
      <c r="I42" s="411"/>
      <c r="J42" s="412"/>
      <c r="K42" s="413"/>
      <c r="L42" s="412"/>
      <c r="M42" s="410">
        <v>1</v>
      </c>
      <c r="N42" s="409">
        <v>15</v>
      </c>
      <c r="O42" s="413"/>
      <c r="P42" s="412"/>
      <c r="Q42" s="411"/>
      <c r="R42" s="412"/>
    </row>
    <row r="43" spans="1:18" ht="15" customHeight="1">
      <c r="A43" s="54" t="s">
        <v>440</v>
      </c>
      <c r="B43" s="90" t="s">
        <v>144</v>
      </c>
      <c r="C43" s="98">
        <v>1000</v>
      </c>
      <c r="D43" s="92" t="s">
        <v>145</v>
      </c>
      <c r="E43" s="138">
        <v>36598</v>
      </c>
      <c r="F43" s="111">
        <f t="shared" si="0"/>
        <v>0</v>
      </c>
      <c r="G43" s="112">
        <f t="shared" si="0"/>
        <v>16</v>
      </c>
      <c r="H43" s="418"/>
      <c r="I43" s="411"/>
      <c r="J43" s="412"/>
      <c r="K43" s="434">
        <v>0</v>
      </c>
      <c r="L43" s="435">
        <v>16</v>
      </c>
      <c r="M43" s="411"/>
      <c r="N43" s="412"/>
      <c r="O43" s="413"/>
      <c r="P43" s="412"/>
      <c r="Q43" s="411"/>
      <c r="R43" s="412"/>
    </row>
    <row r="44" spans="1:18" s="195" customFormat="1" ht="15" customHeight="1">
      <c r="A44" s="194"/>
      <c r="D44" s="200"/>
      <c r="F44" s="196"/>
      <c r="G44" s="196"/>
      <c r="I44" s="197"/>
      <c r="J44" s="197"/>
      <c r="K44" s="198"/>
      <c r="L44" s="198"/>
      <c r="M44" s="198"/>
      <c r="N44" s="198"/>
      <c r="O44" s="198"/>
      <c r="P44" s="198"/>
      <c r="Q44" s="197"/>
      <c r="R44" s="197"/>
    </row>
    <row r="45" spans="1:20" s="500" customFormat="1" ht="21" thickBot="1">
      <c r="A45" s="493"/>
      <c r="B45" s="494" t="s">
        <v>461</v>
      </c>
      <c r="C45" s="495"/>
      <c r="D45" s="496"/>
      <c r="E45" s="497"/>
      <c r="F45" s="498"/>
      <c r="G45" s="498"/>
      <c r="H45" s="499"/>
      <c r="I45" s="499"/>
      <c r="K45" s="498"/>
      <c r="L45" s="498"/>
      <c r="M45" s="501"/>
      <c r="N45" s="501"/>
      <c r="O45" s="498"/>
      <c r="P45" s="498"/>
      <c r="Q45" s="502"/>
      <c r="R45" s="498"/>
      <c r="S45" s="498"/>
      <c r="T45" s="498"/>
    </row>
    <row r="46" spans="1:18" ht="12.75" customHeight="1">
      <c r="A46" s="520" t="s">
        <v>88</v>
      </c>
      <c r="B46" s="482"/>
      <c r="C46" s="482"/>
      <c r="D46" s="482"/>
      <c r="E46" s="483"/>
      <c r="F46" s="487" t="s">
        <v>1</v>
      </c>
      <c r="G46" s="488"/>
      <c r="H46" s="462" t="s">
        <v>39</v>
      </c>
      <c r="I46" s="514">
        <v>1</v>
      </c>
      <c r="J46" s="515"/>
      <c r="K46" s="516">
        <v>2</v>
      </c>
      <c r="L46" s="517"/>
      <c r="M46" s="516">
        <v>3</v>
      </c>
      <c r="N46" s="517"/>
      <c r="O46" s="512">
        <v>4</v>
      </c>
      <c r="P46" s="513"/>
      <c r="Q46" s="512">
        <v>5</v>
      </c>
      <c r="R46" s="513"/>
    </row>
    <row r="47" spans="1:18" ht="13.5" thickBot="1">
      <c r="A47" s="484"/>
      <c r="B47" s="485"/>
      <c r="C47" s="485"/>
      <c r="D47" s="485"/>
      <c r="E47" s="486"/>
      <c r="F47" s="46" t="s">
        <v>2</v>
      </c>
      <c r="G47" s="47" t="s">
        <v>4</v>
      </c>
      <c r="H47" s="521"/>
      <c r="I47" s="57" t="s">
        <v>2</v>
      </c>
      <c r="J47" s="58" t="s">
        <v>4</v>
      </c>
      <c r="K47" s="59" t="s">
        <v>2</v>
      </c>
      <c r="L47" s="60" t="s">
        <v>4</v>
      </c>
      <c r="M47" s="59" t="s">
        <v>2</v>
      </c>
      <c r="N47" s="60" t="s">
        <v>4</v>
      </c>
      <c r="O47" s="59" t="s">
        <v>2</v>
      </c>
      <c r="P47" s="60" t="s">
        <v>4</v>
      </c>
      <c r="Q47" s="61" t="s">
        <v>2</v>
      </c>
      <c r="R47" s="58" t="s">
        <v>4</v>
      </c>
    </row>
    <row r="48" spans="1:18" ht="15" customHeight="1">
      <c r="A48" s="53">
        <v>1</v>
      </c>
      <c r="B48" s="103" t="s">
        <v>138</v>
      </c>
      <c r="C48" s="105">
        <v>1627</v>
      </c>
      <c r="D48" s="107" t="s">
        <v>380</v>
      </c>
      <c r="E48" s="125" t="s">
        <v>139</v>
      </c>
      <c r="F48" s="111">
        <f>SUM(I48,K48,M48,O48,Q48)</f>
        <v>17</v>
      </c>
      <c r="G48" s="112">
        <f>SUM(J48,L48,N48,P48,R48)</f>
        <v>67.5</v>
      </c>
      <c r="H48" s="113"/>
      <c r="I48" s="100"/>
      <c r="J48" s="5"/>
      <c r="K48" s="315">
        <v>6</v>
      </c>
      <c r="L48" s="316">
        <v>23</v>
      </c>
      <c r="M48" s="301">
        <v>5</v>
      </c>
      <c r="N48" s="298">
        <v>23</v>
      </c>
      <c r="O48" s="297">
        <v>6</v>
      </c>
      <c r="P48" s="298">
        <v>21.5</v>
      </c>
      <c r="Q48" s="100"/>
      <c r="R48" s="5"/>
    </row>
    <row r="49" spans="1:18" ht="15" customHeight="1">
      <c r="A49" s="54">
        <v>2</v>
      </c>
      <c r="B49" s="89" t="s">
        <v>89</v>
      </c>
      <c r="C49" s="97">
        <v>1362</v>
      </c>
      <c r="D49" s="90" t="s">
        <v>29</v>
      </c>
      <c r="E49" s="124" t="s">
        <v>90</v>
      </c>
      <c r="F49" s="111">
        <f>SUM(I49,K49,M49,O49,Q49)</f>
        <v>14</v>
      </c>
      <c r="G49" s="112">
        <f>SUM(J49,L49,N49,P49,R49)</f>
        <v>62.5</v>
      </c>
      <c r="H49" s="114"/>
      <c r="I49" s="307">
        <v>5.5</v>
      </c>
      <c r="J49" s="300">
        <v>19</v>
      </c>
      <c r="K49" s="307">
        <v>3.5</v>
      </c>
      <c r="L49" s="300">
        <v>22</v>
      </c>
      <c r="M49" s="307">
        <v>5</v>
      </c>
      <c r="N49" s="300">
        <v>21.5</v>
      </c>
      <c r="O49" s="101"/>
      <c r="P49" s="17"/>
      <c r="Q49" s="16"/>
      <c r="R49" s="17"/>
    </row>
    <row r="50" spans="1:18" ht="15" customHeight="1">
      <c r="A50" s="54">
        <v>3</v>
      </c>
      <c r="B50" s="89" t="s">
        <v>91</v>
      </c>
      <c r="C50" s="97">
        <v>1660</v>
      </c>
      <c r="D50" s="90" t="s">
        <v>380</v>
      </c>
      <c r="E50" s="124" t="s">
        <v>92</v>
      </c>
      <c r="F50" s="111">
        <f>SUM(I50,K50,M50,Q50)</f>
        <v>13.5</v>
      </c>
      <c r="G50" s="112">
        <f>SUM(J50,L50,N50,R50)</f>
        <v>65</v>
      </c>
      <c r="H50" s="114"/>
      <c r="I50" s="307">
        <v>4.5</v>
      </c>
      <c r="J50" s="300">
        <v>23</v>
      </c>
      <c r="K50" s="307">
        <v>4.5</v>
      </c>
      <c r="L50" s="300">
        <v>20</v>
      </c>
      <c r="M50" s="307">
        <v>4.5</v>
      </c>
      <c r="N50" s="300">
        <v>22</v>
      </c>
      <c r="O50" s="16">
        <v>4</v>
      </c>
      <c r="P50" s="17">
        <v>19.5</v>
      </c>
      <c r="Q50" s="101"/>
      <c r="R50" s="17"/>
    </row>
    <row r="51" spans="1:18" ht="15" customHeight="1">
      <c r="A51" s="54">
        <v>4</v>
      </c>
      <c r="B51" s="103" t="s">
        <v>100</v>
      </c>
      <c r="C51" s="105">
        <v>1000</v>
      </c>
      <c r="D51" s="107" t="s">
        <v>381</v>
      </c>
      <c r="E51" s="125" t="s">
        <v>101</v>
      </c>
      <c r="F51" s="111">
        <f>SUM(I51,K51,M51,Q51)</f>
        <v>12.5</v>
      </c>
      <c r="G51" s="112">
        <f>SUM(J51,L51,N51,R51)</f>
        <v>57</v>
      </c>
      <c r="H51" s="114"/>
      <c r="I51" s="307">
        <v>4</v>
      </c>
      <c r="J51" s="300">
        <v>18.5</v>
      </c>
      <c r="K51" s="307">
        <v>4.5</v>
      </c>
      <c r="L51" s="300">
        <v>21.5</v>
      </c>
      <c r="M51" s="307">
        <v>4</v>
      </c>
      <c r="N51" s="300">
        <v>17</v>
      </c>
      <c r="O51" s="16">
        <v>3.5</v>
      </c>
      <c r="P51" s="17">
        <v>21.5</v>
      </c>
      <c r="Q51" s="101"/>
      <c r="R51" s="17"/>
    </row>
    <row r="52" spans="1:18" ht="15" customHeight="1">
      <c r="A52" s="54">
        <v>5</v>
      </c>
      <c r="B52" s="103" t="s">
        <v>106</v>
      </c>
      <c r="C52" s="105">
        <v>1372</v>
      </c>
      <c r="D52" s="107" t="s">
        <v>24</v>
      </c>
      <c r="E52" s="125" t="s">
        <v>107</v>
      </c>
      <c r="F52" s="111">
        <f>SUM(I52,K52,M52,O52,Q52)</f>
        <v>12</v>
      </c>
      <c r="G52" s="112">
        <f>SUM(J52,L52,N52,P52,R52)</f>
        <v>67.5</v>
      </c>
      <c r="H52" s="114"/>
      <c r="I52" s="307">
        <v>3.5</v>
      </c>
      <c r="J52" s="300">
        <v>25.5</v>
      </c>
      <c r="K52" s="101"/>
      <c r="L52" s="17"/>
      <c r="M52" s="307">
        <v>4</v>
      </c>
      <c r="N52" s="300">
        <v>21.5</v>
      </c>
      <c r="O52" s="299">
        <v>4.5</v>
      </c>
      <c r="P52" s="300">
        <v>20.5</v>
      </c>
      <c r="Q52" s="101"/>
      <c r="R52" s="17"/>
    </row>
    <row r="53" spans="1:18" ht="15" customHeight="1">
      <c r="A53" s="54">
        <v>6</v>
      </c>
      <c r="B53" s="89" t="s">
        <v>98</v>
      </c>
      <c r="C53" s="97">
        <v>1250</v>
      </c>
      <c r="D53" s="90" t="s">
        <v>381</v>
      </c>
      <c r="E53" s="124" t="s">
        <v>99</v>
      </c>
      <c r="F53" s="111">
        <f>SUM(I53,K53,M53,O53,Q53)</f>
        <v>12</v>
      </c>
      <c r="G53" s="112">
        <f>SUM(J53,L53,N53,P53,R53)</f>
        <v>64.5</v>
      </c>
      <c r="H53" s="114"/>
      <c r="I53" s="307">
        <v>4</v>
      </c>
      <c r="J53" s="300">
        <v>20.5</v>
      </c>
      <c r="K53" s="307">
        <v>4.5</v>
      </c>
      <c r="L53" s="300">
        <v>21.5</v>
      </c>
      <c r="M53" s="101"/>
      <c r="N53" s="17"/>
      <c r="O53" s="307">
        <v>3.5</v>
      </c>
      <c r="P53" s="300">
        <v>22.5</v>
      </c>
      <c r="Q53" s="16"/>
      <c r="R53" s="17"/>
    </row>
    <row r="54" spans="1:18" ht="15" customHeight="1">
      <c r="A54" s="54">
        <v>7</v>
      </c>
      <c r="B54" s="90" t="s">
        <v>93</v>
      </c>
      <c r="C54" s="98">
        <v>1294</v>
      </c>
      <c r="D54" s="92" t="s">
        <v>29</v>
      </c>
      <c r="E54" s="126" t="s">
        <v>94</v>
      </c>
      <c r="F54" s="111">
        <f>SUM(I54,K54,O54,Q54)</f>
        <v>11.5</v>
      </c>
      <c r="G54" s="112">
        <f>SUM(J54,L54,P54,R54)</f>
        <v>60.5</v>
      </c>
      <c r="H54" s="115"/>
      <c r="I54" s="307">
        <v>4.5</v>
      </c>
      <c r="J54" s="300">
        <v>20</v>
      </c>
      <c r="K54" s="307">
        <v>3.5</v>
      </c>
      <c r="L54" s="300">
        <v>19</v>
      </c>
      <c r="M54" s="101">
        <v>3.5</v>
      </c>
      <c r="N54" s="17">
        <v>15.5</v>
      </c>
      <c r="O54" s="299">
        <v>3.5</v>
      </c>
      <c r="P54" s="300">
        <v>21.5</v>
      </c>
      <c r="Q54" s="16"/>
      <c r="R54" s="17"/>
    </row>
    <row r="55" spans="1:18" ht="15" customHeight="1">
      <c r="A55" s="54">
        <v>8</v>
      </c>
      <c r="B55" s="104" t="s">
        <v>95</v>
      </c>
      <c r="C55" s="106">
        <v>1357</v>
      </c>
      <c r="D55" s="108" t="s">
        <v>96</v>
      </c>
      <c r="E55" s="127" t="s">
        <v>97</v>
      </c>
      <c r="F55" s="111">
        <f>SUM(I55,K55,O55,Q55)</f>
        <v>10.5</v>
      </c>
      <c r="G55" s="112">
        <f>SUM(J55,L55,P55,R55)</f>
        <v>59.5</v>
      </c>
      <c r="H55" s="114" t="s">
        <v>350</v>
      </c>
      <c r="I55" s="307">
        <v>4</v>
      </c>
      <c r="J55" s="300">
        <v>22.5</v>
      </c>
      <c r="K55" s="307">
        <v>3.5</v>
      </c>
      <c r="L55" s="300">
        <v>16.5</v>
      </c>
      <c r="M55" s="101">
        <v>2.5</v>
      </c>
      <c r="N55" s="17">
        <v>21</v>
      </c>
      <c r="O55" s="299">
        <v>3</v>
      </c>
      <c r="P55" s="300">
        <v>20.5</v>
      </c>
      <c r="Q55" s="101"/>
      <c r="R55" s="17"/>
    </row>
    <row r="56" spans="1:18" ht="15" customHeight="1">
      <c r="A56" s="54">
        <v>9</v>
      </c>
      <c r="B56" s="90" t="s">
        <v>104</v>
      </c>
      <c r="C56" s="98">
        <v>1445</v>
      </c>
      <c r="D56" s="92" t="s">
        <v>29</v>
      </c>
      <c r="E56" s="126" t="s">
        <v>105</v>
      </c>
      <c r="F56" s="111">
        <f aca="true" t="shared" si="1" ref="F56:G58">SUM(I56,K56,M56,O56,Q56)</f>
        <v>10.5</v>
      </c>
      <c r="G56" s="112">
        <f t="shared" si="1"/>
        <v>52</v>
      </c>
      <c r="H56" s="114"/>
      <c r="I56" s="307">
        <v>4</v>
      </c>
      <c r="J56" s="300">
        <v>13.5</v>
      </c>
      <c r="K56" s="307">
        <v>3.5</v>
      </c>
      <c r="L56" s="300">
        <v>16.5</v>
      </c>
      <c r="M56" s="101"/>
      <c r="N56" s="17"/>
      <c r="O56" s="307">
        <v>3</v>
      </c>
      <c r="P56" s="300">
        <v>22</v>
      </c>
      <c r="Q56" s="16"/>
      <c r="R56" s="17"/>
    </row>
    <row r="57" spans="1:18" ht="15" customHeight="1">
      <c r="A57" s="54">
        <v>10</v>
      </c>
      <c r="B57" s="90" t="s">
        <v>102</v>
      </c>
      <c r="C57" s="98">
        <v>1250</v>
      </c>
      <c r="D57" s="92" t="s">
        <v>29</v>
      </c>
      <c r="E57" s="126" t="s">
        <v>103</v>
      </c>
      <c r="F57" s="111">
        <f t="shared" si="1"/>
        <v>10.5</v>
      </c>
      <c r="G57" s="112">
        <f t="shared" si="1"/>
        <v>46</v>
      </c>
      <c r="H57" s="114"/>
      <c r="I57" s="307">
        <v>4</v>
      </c>
      <c r="J57" s="300">
        <v>15.5</v>
      </c>
      <c r="K57" s="307">
        <v>3.5</v>
      </c>
      <c r="L57" s="300">
        <v>15.5</v>
      </c>
      <c r="M57" s="101"/>
      <c r="N57" s="17"/>
      <c r="O57" s="299">
        <v>3</v>
      </c>
      <c r="P57" s="300">
        <v>15</v>
      </c>
      <c r="Q57" s="16"/>
      <c r="R57" s="17"/>
    </row>
    <row r="58" spans="1:18" ht="15" customHeight="1">
      <c r="A58" s="54">
        <v>11</v>
      </c>
      <c r="B58" s="90" t="s">
        <v>114</v>
      </c>
      <c r="C58" s="98">
        <v>1260</v>
      </c>
      <c r="D58" s="92" t="s">
        <v>226</v>
      </c>
      <c r="E58" s="126" t="s">
        <v>115</v>
      </c>
      <c r="F58" s="111">
        <f t="shared" si="1"/>
        <v>10</v>
      </c>
      <c r="G58" s="112">
        <f t="shared" si="1"/>
        <v>56.5</v>
      </c>
      <c r="H58" s="114"/>
      <c r="I58" s="307">
        <v>3</v>
      </c>
      <c r="J58" s="300">
        <v>16.5</v>
      </c>
      <c r="K58" s="101"/>
      <c r="L58" s="17"/>
      <c r="M58" s="307">
        <v>4</v>
      </c>
      <c r="N58" s="300">
        <v>20.5</v>
      </c>
      <c r="O58" s="299">
        <v>3</v>
      </c>
      <c r="P58" s="300">
        <v>19.5</v>
      </c>
      <c r="Q58" s="101"/>
      <c r="R58" s="17"/>
    </row>
    <row r="59" spans="1:18" ht="15" customHeight="1">
      <c r="A59" s="54">
        <v>12</v>
      </c>
      <c r="B59" s="90" t="s">
        <v>120</v>
      </c>
      <c r="C59" s="98">
        <v>1250</v>
      </c>
      <c r="D59" s="92" t="s">
        <v>24</v>
      </c>
      <c r="E59" s="126" t="s">
        <v>121</v>
      </c>
      <c r="F59" s="111">
        <f>SUM(I59,M59,O59,Q59)</f>
        <v>9</v>
      </c>
      <c r="G59" s="112">
        <f>SUM(J59,N59,P59,R59)</f>
        <v>43</v>
      </c>
      <c r="H59" s="114" t="s">
        <v>350</v>
      </c>
      <c r="I59" s="307">
        <v>3</v>
      </c>
      <c r="J59" s="300">
        <v>11</v>
      </c>
      <c r="K59" s="101">
        <v>2</v>
      </c>
      <c r="L59" s="17">
        <v>12.5</v>
      </c>
      <c r="M59" s="307">
        <v>3</v>
      </c>
      <c r="N59" s="300">
        <v>15.5</v>
      </c>
      <c r="O59" s="299">
        <v>3</v>
      </c>
      <c r="P59" s="300">
        <v>16.5</v>
      </c>
      <c r="Q59" s="101"/>
      <c r="R59" s="17"/>
    </row>
    <row r="60" spans="1:18" ht="15" customHeight="1">
      <c r="A60" s="54">
        <v>13</v>
      </c>
      <c r="B60" s="90" t="s">
        <v>108</v>
      </c>
      <c r="C60" s="98">
        <v>1282</v>
      </c>
      <c r="D60" s="92" t="s">
        <v>380</v>
      </c>
      <c r="E60" s="126" t="s">
        <v>109</v>
      </c>
      <c r="F60" s="111">
        <f aca="true" t="shared" si="2" ref="F60:F81">SUM(I60,K60,M60,O60,Q60)</f>
        <v>8.5</v>
      </c>
      <c r="G60" s="112">
        <f aca="true" t="shared" si="3" ref="G60:G81">SUM(J60,L60,N60,P60,R60)</f>
        <v>58</v>
      </c>
      <c r="H60" s="114"/>
      <c r="I60" s="307">
        <v>3</v>
      </c>
      <c r="J60" s="300">
        <v>24</v>
      </c>
      <c r="K60" s="307">
        <v>3</v>
      </c>
      <c r="L60" s="300">
        <v>18</v>
      </c>
      <c r="M60" s="307">
        <v>2.5</v>
      </c>
      <c r="N60" s="300">
        <v>16</v>
      </c>
      <c r="O60" s="16"/>
      <c r="P60" s="17"/>
      <c r="Q60" s="16"/>
      <c r="R60" s="17"/>
    </row>
    <row r="61" spans="1:18" ht="15" customHeight="1">
      <c r="A61" s="54">
        <v>14</v>
      </c>
      <c r="B61" s="104" t="s">
        <v>116</v>
      </c>
      <c r="C61" s="106">
        <v>1000</v>
      </c>
      <c r="D61" s="92" t="s">
        <v>226</v>
      </c>
      <c r="E61" s="127" t="s">
        <v>117</v>
      </c>
      <c r="F61" s="111">
        <f t="shared" si="2"/>
        <v>7.5</v>
      </c>
      <c r="G61" s="112">
        <f t="shared" si="3"/>
        <v>51.5</v>
      </c>
      <c r="H61" s="114"/>
      <c r="I61" s="307">
        <v>3</v>
      </c>
      <c r="J61" s="300">
        <v>15.5</v>
      </c>
      <c r="K61" s="307">
        <v>2.5</v>
      </c>
      <c r="L61" s="300">
        <v>19</v>
      </c>
      <c r="M61" s="101"/>
      <c r="N61" s="17"/>
      <c r="O61" s="307">
        <v>2</v>
      </c>
      <c r="P61" s="300">
        <v>17</v>
      </c>
      <c r="Q61" s="16"/>
      <c r="R61" s="17"/>
    </row>
    <row r="62" spans="1:18" ht="15" customHeight="1">
      <c r="A62" s="54">
        <v>15</v>
      </c>
      <c r="B62" s="90" t="s">
        <v>112</v>
      </c>
      <c r="C62" s="98">
        <v>1100</v>
      </c>
      <c r="D62" s="92" t="s">
        <v>194</v>
      </c>
      <c r="E62" s="126" t="s">
        <v>113</v>
      </c>
      <c r="F62" s="111">
        <f t="shared" si="2"/>
        <v>7.5</v>
      </c>
      <c r="G62" s="112">
        <f t="shared" si="3"/>
        <v>48</v>
      </c>
      <c r="H62" s="115"/>
      <c r="I62" s="307">
        <v>3</v>
      </c>
      <c r="J62" s="300">
        <v>17.5</v>
      </c>
      <c r="K62" s="101"/>
      <c r="L62" s="17"/>
      <c r="M62" s="307">
        <v>3</v>
      </c>
      <c r="N62" s="300">
        <v>14.5</v>
      </c>
      <c r="O62" s="299">
        <v>1.5</v>
      </c>
      <c r="P62" s="300">
        <v>16</v>
      </c>
      <c r="Q62" s="16"/>
      <c r="R62" s="17"/>
    </row>
    <row r="63" spans="1:18" ht="15" customHeight="1">
      <c r="A63" s="54">
        <v>16</v>
      </c>
      <c r="B63" s="90" t="s">
        <v>131</v>
      </c>
      <c r="C63" s="98">
        <v>1100</v>
      </c>
      <c r="D63" s="92" t="s">
        <v>29</v>
      </c>
      <c r="E63" s="126" t="s">
        <v>103</v>
      </c>
      <c r="F63" s="111">
        <f t="shared" si="2"/>
        <v>7</v>
      </c>
      <c r="G63" s="112">
        <f t="shared" si="3"/>
        <v>53</v>
      </c>
      <c r="H63" s="114"/>
      <c r="I63" s="307">
        <v>2</v>
      </c>
      <c r="J63" s="300">
        <v>15</v>
      </c>
      <c r="K63" s="307">
        <v>2.5</v>
      </c>
      <c r="L63" s="300">
        <v>20.5</v>
      </c>
      <c r="M63" s="101"/>
      <c r="N63" s="17"/>
      <c r="O63" s="299">
        <v>2.5</v>
      </c>
      <c r="P63" s="300">
        <v>17.5</v>
      </c>
      <c r="Q63" s="101"/>
      <c r="R63" s="17"/>
    </row>
    <row r="64" spans="1:18" ht="15" customHeight="1">
      <c r="A64" s="54">
        <v>17</v>
      </c>
      <c r="B64" s="90" t="s">
        <v>118</v>
      </c>
      <c r="C64" s="98">
        <v>1250</v>
      </c>
      <c r="D64" s="92" t="s">
        <v>24</v>
      </c>
      <c r="E64" s="126" t="s">
        <v>119</v>
      </c>
      <c r="F64" s="111">
        <f t="shared" si="2"/>
        <v>7</v>
      </c>
      <c r="G64" s="112">
        <f t="shared" si="3"/>
        <v>50.5</v>
      </c>
      <c r="H64" s="114"/>
      <c r="I64" s="307">
        <v>3</v>
      </c>
      <c r="J64" s="300">
        <v>13</v>
      </c>
      <c r="K64" s="307">
        <v>2</v>
      </c>
      <c r="L64" s="300">
        <v>19.5</v>
      </c>
      <c r="M64" s="307">
        <v>2</v>
      </c>
      <c r="N64" s="300">
        <v>18</v>
      </c>
      <c r="O64" s="16"/>
      <c r="P64" s="17"/>
      <c r="Q64" s="101"/>
      <c r="R64" s="17"/>
    </row>
    <row r="65" spans="1:18" ht="15" customHeight="1">
      <c r="A65" s="54">
        <v>18</v>
      </c>
      <c r="B65" s="90" t="s">
        <v>239</v>
      </c>
      <c r="C65" s="98">
        <v>1000</v>
      </c>
      <c r="D65" s="92" t="s">
        <v>194</v>
      </c>
      <c r="E65" s="126" t="s">
        <v>240</v>
      </c>
      <c r="F65" s="111">
        <f t="shared" si="2"/>
        <v>6</v>
      </c>
      <c r="G65" s="112">
        <f t="shared" si="3"/>
        <v>29</v>
      </c>
      <c r="H65" s="114"/>
      <c r="I65" s="101"/>
      <c r="J65" s="17"/>
      <c r="K65" s="16"/>
      <c r="L65" s="17"/>
      <c r="M65" s="307">
        <v>3</v>
      </c>
      <c r="N65" s="300">
        <v>15</v>
      </c>
      <c r="O65" s="299">
        <v>3</v>
      </c>
      <c r="P65" s="300">
        <v>14</v>
      </c>
      <c r="Q65" s="101"/>
      <c r="R65" s="17"/>
    </row>
    <row r="66" spans="1:18" ht="15" customHeight="1">
      <c r="A66" s="54">
        <v>19</v>
      </c>
      <c r="B66" s="90" t="s">
        <v>124</v>
      </c>
      <c r="C66" s="98">
        <v>1000</v>
      </c>
      <c r="D66" s="92" t="s">
        <v>194</v>
      </c>
      <c r="E66" s="126" t="s">
        <v>125</v>
      </c>
      <c r="F66" s="111">
        <f t="shared" si="2"/>
        <v>5.5</v>
      </c>
      <c r="G66" s="112">
        <f t="shared" si="3"/>
        <v>50.5</v>
      </c>
      <c r="H66" s="114" t="s">
        <v>350</v>
      </c>
      <c r="I66" s="307">
        <v>2</v>
      </c>
      <c r="J66" s="300">
        <v>19.5</v>
      </c>
      <c r="K66" s="101"/>
      <c r="L66" s="17"/>
      <c r="M66" s="307">
        <v>2</v>
      </c>
      <c r="N66" s="300">
        <v>17.5</v>
      </c>
      <c r="O66" s="299">
        <v>1.5</v>
      </c>
      <c r="P66" s="300">
        <v>13.5</v>
      </c>
      <c r="Q66" s="101"/>
      <c r="R66" s="17"/>
    </row>
    <row r="67" spans="1:18" ht="15" customHeight="1">
      <c r="A67" s="54">
        <v>20</v>
      </c>
      <c r="B67" s="90" t="s">
        <v>122</v>
      </c>
      <c r="C67" s="98">
        <v>1000</v>
      </c>
      <c r="D67" s="92" t="s">
        <v>226</v>
      </c>
      <c r="E67" s="126" t="s">
        <v>123</v>
      </c>
      <c r="F67" s="111">
        <f t="shared" si="2"/>
        <v>5.5</v>
      </c>
      <c r="G67" s="112">
        <f t="shared" si="3"/>
        <v>30.5</v>
      </c>
      <c r="H67" s="114"/>
      <c r="I67" s="307">
        <v>2.5</v>
      </c>
      <c r="J67" s="300">
        <v>14</v>
      </c>
      <c r="K67" s="101"/>
      <c r="L67" s="17"/>
      <c r="M67" s="101"/>
      <c r="N67" s="17"/>
      <c r="O67" s="299">
        <v>3</v>
      </c>
      <c r="P67" s="300">
        <v>16.5</v>
      </c>
      <c r="Q67" s="101"/>
      <c r="R67" s="17"/>
    </row>
    <row r="68" spans="1:18" ht="15" customHeight="1">
      <c r="A68" s="54">
        <v>21</v>
      </c>
      <c r="B68" s="90" t="s">
        <v>134</v>
      </c>
      <c r="C68" s="98">
        <v>1000</v>
      </c>
      <c r="D68" s="92" t="s">
        <v>194</v>
      </c>
      <c r="E68" s="126" t="s">
        <v>135</v>
      </c>
      <c r="F68" s="111">
        <f t="shared" si="2"/>
        <v>5</v>
      </c>
      <c r="G68" s="112">
        <f t="shared" si="3"/>
        <v>44.5</v>
      </c>
      <c r="H68" s="114"/>
      <c r="I68" s="307">
        <v>1</v>
      </c>
      <c r="J68" s="300">
        <v>19.5</v>
      </c>
      <c r="K68" s="307">
        <v>2.5</v>
      </c>
      <c r="L68" s="300">
        <v>11</v>
      </c>
      <c r="M68" s="101"/>
      <c r="N68" s="17"/>
      <c r="O68" s="299">
        <v>1.5</v>
      </c>
      <c r="P68" s="300">
        <v>14</v>
      </c>
      <c r="Q68" s="16"/>
      <c r="R68" s="17"/>
    </row>
    <row r="69" spans="1:18" ht="15" customHeight="1">
      <c r="A69" s="54">
        <v>22</v>
      </c>
      <c r="B69" s="104" t="s">
        <v>110</v>
      </c>
      <c r="C69" s="106">
        <v>1251</v>
      </c>
      <c r="D69" s="108" t="s">
        <v>29</v>
      </c>
      <c r="E69" s="127" t="s">
        <v>111</v>
      </c>
      <c r="F69" s="111">
        <f t="shared" si="2"/>
        <v>5</v>
      </c>
      <c r="G69" s="112">
        <f t="shared" si="3"/>
        <v>41.5</v>
      </c>
      <c r="H69" s="114"/>
      <c r="I69" s="307">
        <v>3</v>
      </c>
      <c r="J69" s="300">
        <v>20.5</v>
      </c>
      <c r="K69" s="307">
        <v>2</v>
      </c>
      <c r="L69" s="300">
        <v>21</v>
      </c>
      <c r="M69" s="101"/>
      <c r="N69" s="17"/>
      <c r="O69" s="16"/>
      <c r="P69" s="17"/>
      <c r="Q69" s="101"/>
      <c r="R69" s="17"/>
    </row>
    <row r="70" spans="1:18" ht="15" customHeight="1">
      <c r="A70" s="54">
        <v>23</v>
      </c>
      <c r="B70" s="90" t="s">
        <v>126</v>
      </c>
      <c r="C70" s="98">
        <v>1250</v>
      </c>
      <c r="D70" s="92" t="s">
        <v>226</v>
      </c>
      <c r="E70" s="126" t="s">
        <v>127</v>
      </c>
      <c r="F70" s="111">
        <f t="shared" si="2"/>
        <v>5</v>
      </c>
      <c r="G70" s="112">
        <f t="shared" si="3"/>
        <v>37</v>
      </c>
      <c r="H70" s="114"/>
      <c r="I70" s="307">
        <v>2</v>
      </c>
      <c r="J70" s="300">
        <v>18.5</v>
      </c>
      <c r="K70" s="307">
        <v>3</v>
      </c>
      <c r="L70" s="300">
        <v>18.5</v>
      </c>
      <c r="M70" s="101"/>
      <c r="N70" s="17"/>
      <c r="O70" s="16"/>
      <c r="P70" s="17"/>
      <c r="Q70" s="101"/>
      <c r="R70" s="17"/>
    </row>
    <row r="71" spans="1:18" ht="15" customHeight="1">
      <c r="A71" s="54">
        <v>24</v>
      </c>
      <c r="B71" s="90" t="s">
        <v>132</v>
      </c>
      <c r="C71" s="98">
        <v>1000</v>
      </c>
      <c r="D71" s="92" t="s">
        <v>380</v>
      </c>
      <c r="E71" s="126" t="s">
        <v>133</v>
      </c>
      <c r="F71" s="111">
        <f t="shared" si="2"/>
        <v>4.5</v>
      </c>
      <c r="G71" s="112">
        <f t="shared" si="3"/>
        <v>26.5</v>
      </c>
      <c r="H71" s="114"/>
      <c r="I71" s="307">
        <v>1.5</v>
      </c>
      <c r="J71" s="300">
        <v>15.5</v>
      </c>
      <c r="K71" s="307">
        <v>3</v>
      </c>
      <c r="L71" s="300">
        <v>11</v>
      </c>
      <c r="M71" s="101"/>
      <c r="N71" s="17"/>
      <c r="O71" s="16"/>
      <c r="P71" s="17"/>
      <c r="Q71" s="101"/>
      <c r="R71" s="17"/>
    </row>
    <row r="72" spans="1:18" ht="15" customHeight="1">
      <c r="A72" s="54">
        <v>25</v>
      </c>
      <c r="B72" s="90" t="s">
        <v>243</v>
      </c>
      <c r="C72" s="98">
        <v>1000</v>
      </c>
      <c r="D72" s="92" t="s">
        <v>358</v>
      </c>
      <c r="E72" s="126" t="s">
        <v>244</v>
      </c>
      <c r="F72" s="111">
        <f t="shared" si="2"/>
        <v>4</v>
      </c>
      <c r="G72" s="112">
        <f t="shared" si="3"/>
        <v>33</v>
      </c>
      <c r="H72" s="114"/>
      <c r="I72" s="101"/>
      <c r="J72" s="17"/>
      <c r="K72" s="158"/>
      <c r="L72" s="136"/>
      <c r="M72" s="307">
        <v>2</v>
      </c>
      <c r="N72" s="300">
        <v>17.5</v>
      </c>
      <c r="O72" s="299">
        <v>2</v>
      </c>
      <c r="P72" s="300">
        <v>15.5</v>
      </c>
      <c r="Q72" s="101"/>
      <c r="R72" s="17"/>
    </row>
    <row r="73" spans="1:18" ht="15" customHeight="1">
      <c r="A73" s="54">
        <v>26</v>
      </c>
      <c r="B73" s="90" t="s">
        <v>78</v>
      </c>
      <c r="C73" s="98">
        <v>1250</v>
      </c>
      <c r="D73" s="92" t="s">
        <v>382</v>
      </c>
      <c r="E73" s="126" t="s">
        <v>79</v>
      </c>
      <c r="F73" s="111">
        <f t="shared" si="2"/>
        <v>4</v>
      </c>
      <c r="G73" s="112">
        <f t="shared" si="3"/>
        <v>19.5</v>
      </c>
      <c r="H73" s="114"/>
      <c r="I73" s="101"/>
      <c r="J73" s="17"/>
      <c r="K73" s="159"/>
      <c r="L73" s="140"/>
      <c r="M73" s="101"/>
      <c r="N73" s="17"/>
      <c r="O73" s="299">
        <v>4</v>
      </c>
      <c r="P73" s="300">
        <v>19.5</v>
      </c>
      <c r="Q73" s="101"/>
      <c r="R73" s="17"/>
    </row>
    <row r="74" spans="1:18" ht="15" customHeight="1">
      <c r="A74" s="54">
        <v>27</v>
      </c>
      <c r="B74" s="90" t="s">
        <v>383</v>
      </c>
      <c r="C74" s="98">
        <v>1250</v>
      </c>
      <c r="D74" s="92" t="s">
        <v>376</v>
      </c>
      <c r="E74" s="126" t="s">
        <v>384</v>
      </c>
      <c r="F74" s="111">
        <f t="shared" si="2"/>
        <v>4</v>
      </c>
      <c r="G74" s="112">
        <f t="shared" si="3"/>
        <v>19.5</v>
      </c>
      <c r="H74" s="114"/>
      <c r="I74" s="101"/>
      <c r="J74" s="17"/>
      <c r="K74" s="317"/>
      <c r="L74" s="137"/>
      <c r="M74" s="101"/>
      <c r="N74" s="17"/>
      <c r="O74" s="299">
        <v>4</v>
      </c>
      <c r="P74" s="300">
        <v>19.5</v>
      </c>
      <c r="Q74" s="101"/>
      <c r="R74" s="17"/>
    </row>
    <row r="75" spans="1:18" ht="15" customHeight="1">
      <c r="A75" s="54">
        <v>28</v>
      </c>
      <c r="B75" s="90" t="s">
        <v>140</v>
      </c>
      <c r="C75" s="98">
        <v>1509</v>
      </c>
      <c r="D75" s="92" t="s">
        <v>141</v>
      </c>
      <c r="E75" s="126" t="s">
        <v>142</v>
      </c>
      <c r="F75" s="111">
        <f t="shared" si="2"/>
        <v>3</v>
      </c>
      <c r="G75" s="112">
        <f t="shared" si="3"/>
        <v>20</v>
      </c>
      <c r="H75" s="320" t="s">
        <v>364</v>
      </c>
      <c r="I75" s="101"/>
      <c r="J75" s="17"/>
      <c r="K75" s="318">
        <v>3</v>
      </c>
      <c r="L75" s="319">
        <v>20</v>
      </c>
      <c r="M75" s="101"/>
      <c r="N75" s="17"/>
      <c r="O75" s="16"/>
      <c r="P75" s="17"/>
      <c r="Q75" s="101"/>
      <c r="R75" s="17"/>
    </row>
    <row r="76" spans="1:18" ht="15" customHeight="1">
      <c r="A76" s="54">
        <v>29</v>
      </c>
      <c r="B76" s="90" t="s">
        <v>241</v>
      </c>
      <c r="C76" s="98">
        <v>1000</v>
      </c>
      <c r="D76" s="92" t="s">
        <v>29</v>
      </c>
      <c r="E76" s="126" t="s">
        <v>242</v>
      </c>
      <c r="F76" s="111">
        <f t="shared" si="2"/>
        <v>3</v>
      </c>
      <c r="G76" s="112">
        <f t="shared" si="3"/>
        <v>14.5</v>
      </c>
      <c r="H76" s="114"/>
      <c r="I76" s="101"/>
      <c r="J76" s="17"/>
      <c r="K76" s="131"/>
      <c r="L76" s="17"/>
      <c r="M76" s="307">
        <v>3</v>
      </c>
      <c r="N76" s="300">
        <v>14.5</v>
      </c>
      <c r="O76" s="16"/>
      <c r="P76" s="17"/>
      <c r="Q76" s="101"/>
      <c r="R76" s="17"/>
    </row>
    <row r="77" spans="1:18" ht="15" customHeight="1">
      <c r="A77" s="54">
        <v>30</v>
      </c>
      <c r="B77" s="90" t="s">
        <v>136</v>
      </c>
      <c r="C77" s="98">
        <v>1000</v>
      </c>
      <c r="D77" s="92" t="s">
        <v>381</v>
      </c>
      <c r="E77" s="126" t="s">
        <v>137</v>
      </c>
      <c r="F77" s="111">
        <f t="shared" si="2"/>
        <v>2.5</v>
      </c>
      <c r="G77" s="112">
        <f t="shared" si="3"/>
        <v>46</v>
      </c>
      <c r="H77" s="114" t="s">
        <v>350</v>
      </c>
      <c r="I77" s="307">
        <v>0</v>
      </c>
      <c r="J77" s="300">
        <v>16.5</v>
      </c>
      <c r="K77" s="307">
        <v>1.5</v>
      </c>
      <c r="L77" s="300">
        <v>17</v>
      </c>
      <c r="M77" s="101"/>
      <c r="N77" s="17"/>
      <c r="O77" s="299">
        <v>1</v>
      </c>
      <c r="P77" s="300">
        <v>12.5</v>
      </c>
      <c r="Q77" s="101"/>
      <c r="R77" s="17"/>
    </row>
    <row r="78" spans="1:18" ht="15" customHeight="1">
      <c r="A78" s="54">
        <v>31</v>
      </c>
      <c r="B78" s="90" t="s">
        <v>128</v>
      </c>
      <c r="C78" s="98">
        <v>1000</v>
      </c>
      <c r="D78" s="92" t="s">
        <v>129</v>
      </c>
      <c r="E78" s="126" t="s">
        <v>130</v>
      </c>
      <c r="F78" s="111">
        <f t="shared" si="2"/>
        <v>2</v>
      </c>
      <c r="G78" s="112">
        <f t="shared" si="3"/>
        <v>17.5</v>
      </c>
      <c r="H78" s="114"/>
      <c r="I78" s="307">
        <v>2</v>
      </c>
      <c r="J78" s="300">
        <v>17.5</v>
      </c>
      <c r="K78" s="101"/>
      <c r="L78" s="17"/>
      <c r="M78" s="101"/>
      <c r="N78" s="17"/>
      <c r="O78" s="16"/>
      <c r="P78" s="17"/>
      <c r="Q78" s="101"/>
      <c r="R78" s="17"/>
    </row>
    <row r="79" spans="1:18" ht="15" customHeight="1">
      <c r="A79" s="54">
        <v>32</v>
      </c>
      <c r="B79" s="90" t="s">
        <v>143</v>
      </c>
      <c r="C79" s="98">
        <v>1000</v>
      </c>
      <c r="D79" s="92" t="s">
        <v>380</v>
      </c>
      <c r="E79" s="138">
        <v>36343</v>
      </c>
      <c r="F79" s="111">
        <f t="shared" si="2"/>
        <v>2</v>
      </c>
      <c r="G79" s="112">
        <f t="shared" si="3"/>
        <v>16.5</v>
      </c>
      <c r="H79" s="114"/>
      <c r="I79" s="101"/>
      <c r="J79" s="17"/>
      <c r="K79" s="307">
        <v>2</v>
      </c>
      <c r="L79" s="300">
        <v>16.5</v>
      </c>
      <c r="M79" s="101"/>
      <c r="N79" s="17"/>
      <c r="O79" s="16"/>
      <c r="P79" s="17"/>
      <c r="Q79" s="101"/>
      <c r="R79" s="17"/>
    </row>
    <row r="80" spans="1:18" ht="15" customHeight="1">
      <c r="A80" s="54">
        <v>33</v>
      </c>
      <c r="B80" s="90" t="s">
        <v>245</v>
      </c>
      <c r="C80" s="98">
        <v>1000</v>
      </c>
      <c r="D80" s="92" t="s">
        <v>385</v>
      </c>
      <c r="E80" s="126" t="s">
        <v>246</v>
      </c>
      <c r="F80" s="111">
        <f t="shared" si="2"/>
        <v>1</v>
      </c>
      <c r="G80" s="112">
        <f t="shared" si="3"/>
        <v>15</v>
      </c>
      <c r="H80" s="114"/>
      <c r="I80" s="101"/>
      <c r="J80" s="17"/>
      <c r="K80" s="16"/>
      <c r="L80" s="17"/>
      <c r="M80" s="307">
        <v>1</v>
      </c>
      <c r="N80" s="300">
        <v>15</v>
      </c>
      <c r="O80" s="16"/>
      <c r="P80" s="17"/>
      <c r="Q80" s="101"/>
      <c r="R80" s="17"/>
    </row>
    <row r="81" spans="1:18" ht="15" customHeight="1">
      <c r="A81" s="54">
        <v>34</v>
      </c>
      <c r="B81" s="90" t="s">
        <v>144</v>
      </c>
      <c r="C81" s="98">
        <v>1000</v>
      </c>
      <c r="D81" s="92" t="s">
        <v>145</v>
      </c>
      <c r="E81" s="138">
        <v>36598</v>
      </c>
      <c r="F81" s="111">
        <f t="shared" si="2"/>
        <v>0</v>
      </c>
      <c r="G81" s="112">
        <f t="shared" si="3"/>
        <v>16</v>
      </c>
      <c r="H81" s="114"/>
      <c r="I81" s="101"/>
      <c r="J81" s="17"/>
      <c r="K81" s="315">
        <v>0</v>
      </c>
      <c r="L81" s="316">
        <v>16</v>
      </c>
      <c r="M81" s="101"/>
      <c r="N81" s="17"/>
      <c r="O81" s="16"/>
      <c r="P81" s="17"/>
      <c r="Q81" s="101"/>
      <c r="R81" s="17"/>
    </row>
    <row r="82" spans="1:18" ht="15" customHeight="1" thickBot="1">
      <c r="A82" s="54">
        <v>35</v>
      </c>
      <c r="B82" s="94"/>
      <c r="C82" s="99"/>
      <c r="D82" s="95"/>
      <c r="E82" s="128"/>
      <c r="F82" s="111"/>
      <c r="G82" s="112"/>
      <c r="H82" s="123"/>
      <c r="I82" s="102"/>
      <c r="J82" s="72"/>
      <c r="K82" s="71"/>
      <c r="L82" s="72"/>
      <c r="M82" s="102"/>
      <c r="N82" s="72"/>
      <c r="O82" s="71"/>
      <c r="P82" s="72"/>
      <c r="Q82" s="102"/>
      <c r="R82" s="72"/>
    </row>
    <row r="83" spans="1:18" ht="13.5" thickBot="1">
      <c r="A83" s="65"/>
      <c r="B83" s="66" t="s">
        <v>6</v>
      </c>
      <c r="C83" s="67"/>
      <c r="D83" s="67"/>
      <c r="E83" s="68"/>
      <c r="F83" s="73"/>
      <c r="G83" s="74"/>
      <c r="H83" s="75"/>
      <c r="I83" s="73"/>
      <c r="J83" s="76"/>
      <c r="K83" s="77"/>
      <c r="L83" s="78"/>
      <c r="M83" s="79"/>
      <c r="N83" s="80"/>
      <c r="O83" s="81"/>
      <c r="P83" s="80"/>
      <c r="Q83" s="73"/>
      <c r="R83" s="76"/>
    </row>
    <row r="84" spans="1:18" ht="12.75" customHeight="1" hidden="1">
      <c r="A84" s="53">
        <v>1</v>
      </c>
      <c r="B84" s="2"/>
      <c r="C84" s="48"/>
      <c r="D84" s="86"/>
      <c r="E84" s="32"/>
      <c r="F84" s="42">
        <v>0</v>
      </c>
      <c r="G84" s="43">
        <v>0</v>
      </c>
      <c r="H84" s="3"/>
      <c r="I84" s="51"/>
      <c r="J84" s="22"/>
      <c r="K84" s="4"/>
      <c r="L84" s="5"/>
      <c r="M84" s="14"/>
      <c r="N84" s="13"/>
      <c r="O84" s="44"/>
      <c r="P84" s="13"/>
      <c r="Q84" s="51"/>
      <c r="R84" s="22"/>
    </row>
    <row r="85" spans="1:18" ht="12.75" customHeight="1" hidden="1">
      <c r="A85" s="54">
        <v>2</v>
      </c>
      <c r="B85" s="6"/>
      <c r="C85" s="49"/>
      <c r="D85" s="85"/>
      <c r="E85" s="33"/>
      <c r="F85" s="42">
        <v>0</v>
      </c>
      <c r="G85" s="43">
        <v>0</v>
      </c>
      <c r="H85" s="7"/>
      <c r="I85" s="25"/>
      <c r="J85" s="24"/>
      <c r="K85" s="25"/>
      <c r="L85" s="24"/>
      <c r="M85" s="25"/>
      <c r="N85" s="24"/>
      <c r="O85" s="25"/>
      <c r="P85" s="24"/>
      <c r="Q85" s="25"/>
      <c r="R85" s="24"/>
    </row>
    <row r="86" spans="1:18" ht="12.75" customHeight="1" hidden="1">
      <c r="A86" s="54">
        <v>3</v>
      </c>
      <c r="B86" s="6"/>
      <c r="C86" s="49"/>
      <c r="D86" s="85"/>
      <c r="E86" s="33"/>
      <c r="F86" s="42">
        <v>0</v>
      </c>
      <c r="G86" s="43">
        <v>0</v>
      </c>
      <c r="H86" s="7"/>
      <c r="I86" s="23"/>
      <c r="J86" s="24"/>
      <c r="K86" s="16"/>
      <c r="L86" s="17"/>
      <c r="M86" s="16"/>
      <c r="N86" s="17"/>
      <c r="O86" s="15"/>
      <c r="P86" s="9"/>
      <c r="Q86" s="23"/>
      <c r="R86" s="24"/>
    </row>
    <row r="87" spans="1:18" ht="12.75" customHeight="1" hidden="1">
      <c r="A87" s="54">
        <v>4</v>
      </c>
      <c r="B87" s="6"/>
      <c r="C87" s="49"/>
      <c r="D87" s="85"/>
      <c r="E87" s="33"/>
      <c r="F87" s="42">
        <v>0</v>
      </c>
      <c r="G87" s="43">
        <v>0</v>
      </c>
      <c r="H87" s="7"/>
      <c r="I87" s="31"/>
      <c r="J87" s="30"/>
      <c r="K87" s="16"/>
      <c r="L87" s="17"/>
      <c r="M87" s="8"/>
      <c r="N87" s="9"/>
      <c r="O87" s="15"/>
      <c r="P87" s="9"/>
      <c r="Q87" s="25"/>
      <c r="R87" s="24"/>
    </row>
    <row r="88" spans="1:18" ht="12.75" customHeight="1" hidden="1">
      <c r="A88" s="54">
        <v>5</v>
      </c>
      <c r="B88" s="6"/>
      <c r="C88" s="49"/>
      <c r="D88" s="85"/>
      <c r="E88" s="33"/>
      <c r="F88" s="42">
        <v>0</v>
      </c>
      <c r="G88" s="43">
        <v>0</v>
      </c>
      <c r="H88" s="7"/>
      <c r="I88" s="23"/>
      <c r="J88" s="24"/>
      <c r="K88" s="16"/>
      <c r="L88" s="17"/>
      <c r="M88" s="8"/>
      <c r="N88" s="9"/>
      <c r="O88" s="15"/>
      <c r="P88" s="9"/>
      <c r="Q88" s="25"/>
      <c r="R88" s="24"/>
    </row>
    <row r="89" spans="1:18" ht="12.75" customHeight="1" hidden="1">
      <c r="A89" s="54">
        <v>6</v>
      </c>
      <c r="B89" s="6"/>
      <c r="C89" s="49"/>
      <c r="D89" s="85"/>
      <c r="E89" s="33"/>
      <c r="F89" s="42">
        <v>0</v>
      </c>
      <c r="G89" s="43">
        <v>0</v>
      </c>
      <c r="H89" s="7"/>
      <c r="I89" s="31"/>
      <c r="J89" s="30"/>
      <c r="K89" s="11"/>
      <c r="L89" s="10"/>
      <c r="M89" s="8"/>
      <c r="N89" s="9"/>
      <c r="O89" s="15"/>
      <c r="P89" s="9"/>
      <c r="Q89" s="23"/>
      <c r="R89" s="24"/>
    </row>
    <row r="90" spans="1:18" ht="12.75" customHeight="1" hidden="1">
      <c r="A90" s="54">
        <v>7</v>
      </c>
      <c r="B90" s="6"/>
      <c r="C90" s="49"/>
      <c r="D90" s="85"/>
      <c r="E90" s="33"/>
      <c r="F90" s="42">
        <v>0</v>
      </c>
      <c r="G90" s="43">
        <v>0</v>
      </c>
      <c r="H90" s="7"/>
      <c r="I90" s="23"/>
      <c r="J90" s="24"/>
      <c r="K90" s="16"/>
      <c r="L90" s="17"/>
      <c r="M90" s="8"/>
      <c r="N90" s="9"/>
      <c r="O90" s="15"/>
      <c r="P90" s="9"/>
      <c r="Q90" s="23"/>
      <c r="R90" s="24"/>
    </row>
    <row r="91" spans="1:18" ht="12.75" customHeight="1" hidden="1">
      <c r="A91" s="54">
        <v>8</v>
      </c>
      <c r="B91" s="6"/>
      <c r="C91" s="49"/>
      <c r="D91" s="85"/>
      <c r="E91" s="33"/>
      <c r="F91" s="42">
        <v>0</v>
      </c>
      <c r="G91" s="43">
        <v>0</v>
      </c>
      <c r="H91" s="7"/>
      <c r="I91" s="23"/>
      <c r="J91" s="24"/>
      <c r="K91" s="18"/>
      <c r="L91" s="19"/>
      <c r="M91" s="18"/>
      <c r="N91" s="19"/>
      <c r="O91" s="25"/>
      <c r="P91" s="24"/>
      <c r="Q91" s="25"/>
      <c r="R91" s="24"/>
    </row>
    <row r="92" spans="1:18" ht="13.5" customHeight="1" hidden="1">
      <c r="A92" s="55">
        <v>9</v>
      </c>
      <c r="B92" s="28"/>
      <c r="C92" s="50"/>
      <c r="D92" s="87"/>
      <c r="E92" s="34"/>
      <c r="F92" s="36"/>
      <c r="G92" s="37"/>
      <c r="H92" s="12"/>
      <c r="I92" s="38"/>
      <c r="J92" s="26"/>
      <c r="K92" s="39"/>
      <c r="L92" s="40"/>
      <c r="M92" s="20"/>
      <c r="N92" s="21"/>
      <c r="O92" s="41"/>
      <c r="P92" s="21"/>
      <c r="Q92" s="29"/>
      <c r="R92" s="27"/>
    </row>
    <row r="94" spans="2:3" ht="12.75">
      <c r="B94" s="82"/>
      <c r="C94" t="s">
        <v>8</v>
      </c>
    </row>
    <row r="95" spans="2:6" ht="12.75">
      <c r="B95" s="83" t="s">
        <v>9</v>
      </c>
      <c r="C95" s="83"/>
      <c r="D95" s="83"/>
      <c r="E95" s="83"/>
      <c r="F95" s="84"/>
    </row>
  </sheetData>
  <sheetProtection/>
  <mergeCells count="16">
    <mergeCell ref="K8:L8"/>
    <mergeCell ref="M8:N8"/>
    <mergeCell ref="A8:E9"/>
    <mergeCell ref="F8:G8"/>
    <mergeCell ref="H8:H9"/>
    <mergeCell ref="I8:J8"/>
    <mergeCell ref="O8:P8"/>
    <mergeCell ref="Q8:R8"/>
    <mergeCell ref="Q46:R46"/>
    <mergeCell ref="A46:E47"/>
    <mergeCell ref="F46:G46"/>
    <mergeCell ref="H46:H47"/>
    <mergeCell ref="I46:J46"/>
    <mergeCell ref="K46:L46"/>
    <mergeCell ref="M46:N46"/>
    <mergeCell ref="O46:P46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3"/>
  <sheetViews>
    <sheetView zoomScale="93" zoomScaleNormal="93" zoomScalePageLayoutView="0" workbookViewId="0" topLeftCell="A19">
      <selection activeCell="A34" sqref="A34:IV34"/>
    </sheetView>
  </sheetViews>
  <sheetFormatPr defaultColWidth="9.00390625" defaultRowHeight="12.75"/>
  <cols>
    <col min="1" max="1" width="4.875" style="52" customWidth="1"/>
    <col min="2" max="2" width="19.125" style="0" customWidth="1"/>
    <col min="3" max="3" width="6.625" style="0" customWidth="1"/>
    <col min="4" max="4" width="21.875" style="0" customWidth="1"/>
    <col min="5" max="5" width="14.25390625" style="0" customWidth="1"/>
    <col min="6" max="6" width="8.00390625" style="45" customWidth="1"/>
    <col min="7" max="7" width="6.75390625" style="45" customWidth="1"/>
    <col min="8" max="8" width="10.625" style="0" bestFit="1" customWidth="1"/>
    <col min="9" max="10" width="5.00390625" style="63" customWidth="1"/>
    <col min="11" max="11" width="4.875" style="62" bestFit="1" customWidth="1"/>
    <col min="12" max="12" width="4.75390625" style="62" bestFit="1" customWidth="1"/>
    <col min="13" max="13" width="4.875" style="62" bestFit="1" customWidth="1"/>
    <col min="14" max="14" width="4.75390625" style="62" bestFit="1" customWidth="1"/>
    <col min="15" max="15" width="4.875" style="62" bestFit="1" customWidth="1"/>
    <col min="16" max="16" width="4.75390625" style="62" bestFit="1" customWidth="1"/>
    <col min="17" max="17" width="4.875" style="63" bestFit="1" customWidth="1"/>
    <col min="18" max="18" width="4.75390625" style="63" bestFit="1" customWidth="1"/>
    <col min="19" max="19" width="4.875" style="0" bestFit="1" customWidth="1"/>
    <col min="20" max="20" width="4.75390625" style="0" bestFit="1" customWidth="1"/>
  </cols>
  <sheetData>
    <row r="1" spans="2:18" ht="22.5" customHeight="1">
      <c r="B1" s="88" t="s">
        <v>147</v>
      </c>
      <c r="H1" s="1"/>
      <c r="I1" s="35"/>
      <c r="J1" s="35"/>
      <c r="K1" s="56"/>
      <c r="L1" s="56"/>
      <c r="M1" s="56"/>
      <c r="N1" s="56"/>
      <c r="O1" s="56"/>
      <c r="P1" s="56"/>
      <c r="Q1" s="35"/>
      <c r="R1" s="35"/>
    </row>
    <row r="2" spans="1:18" s="161" customFormat="1" ht="14.25" customHeight="1">
      <c r="A2" s="201"/>
      <c r="B2" s="202" t="s">
        <v>3</v>
      </c>
      <c r="F2" s="203"/>
      <c r="G2" s="203"/>
      <c r="H2" s="1"/>
      <c r="I2" s="35"/>
      <c r="J2" s="35"/>
      <c r="K2" s="56"/>
      <c r="L2" s="56"/>
      <c r="M2" s="56"/>
      <c r="N2" s="56"/>
      <c r="O2" s="56"/>
      <c r="P2" s="56"/>
      <c r="Q2" s="35"/>
      <c r="R2" s="35"/>
    </row>
    <row r="3" spans="1:18" s="161" customFormat="1" ht="14.25" customHeight="1">
      <c r="A3" s="204"/>
      <c r="B3" s="161" t="s">
        <v>253</v>
      </c>
      <c r="F3" s="203"/>
      <c r="G3" s="203"/>
      <c r="I3" s="205"/>
      <c r="J3" s="205"/>
      <c r="K3" s="206"/>
      <c r="L3" s="206"/>
      <c r="M3" s="206"/>
      <c r="N3" s="206"/>
      <c r="O3" s="206"/>
      <c r="P3" s="206"/>
      <c r="Q3" s="205"/>
      <c r="R3" s="205"/>
    </row>
    <row r="4" spans="1:18" s="161" customFormat="1" ht="14.25" customHeight="1">
      <c r="A4" s="204">
        <v>1</v>
      </c>
      <c r="B4" s="161" t="s">
        <v>256</v>
      </c>
      <c r="D4" s="161" t="s">
        <v>353</v>
      </c>
      <c r="F4" s="203"/>
      <c r="G4" s="203"/>
      <c r="I4" s="205"/>
      <c r="J4" s="205"/>
      <c r="K4" s="206"/>
      <c r="L4" s="206"/>
      <c r="M4" s="206"/>
      <c r="N4" s="206"/>
      <c r="O4" s="206"/>
      <c r="P4" s="206"/>
      <c r="Q4" s="205"/>
      <c r="R4" s="205"/>
    </row>
    <row r="5" spans="1:18" s="161" customFormat="1" ht="14.25" customHeight="1">
      <c r="A5" s="204">
        <v>2</v>
      </c>
      <c r="B5" s="161" t="s">
        <v>257</v>
      </c>
      <c r="D5" s="161" t="s">
        <v>349</v>
      </c>
      <c r="F5" s="203"/>
      <c r="G5" s="203"/>
      <c r="I5" s="205"/>
      <c r="J5" s="205"/>
      <c r="K5" s="206"/>
      <c r="L5" s="206"/>
      <c r="M5" s="206"/>
      <c r="N5" s="206"/>
      <c r="O5" s="206"/>
      <c r="P5" s="206"/>
      <c r="Q5" s="205"/>
      <c r="R5" s="205"/>
    </row>
    <row r="6" spans="1:18" s="208" customFormat="1" ht="14.25" customHeight="1">
      <c r="A6" s="204">
        <v>3</v>
      </c>
      <c r="B6" s="161" t="s">
        <v>255</v>
      </c>
      <c r="C6" s="161"/>
      <c r="D6" s="207">
        <v>4</v>
      </c>
      <c r="E6" s="195" t="s">
        <v>454</v>
      </c>
      <c r="F6" s="209"/>
      <c r="G6" s="209"/>
      <c r="I6" s="210"/>
      <c r="J6" s="210"/>
      <c r="K6" s="211"/>
      <c r="L6" s="211"/>
      <c r="M6" s="211"/>
      <c r="N6" s="211"/>
      <c r="O6" s="211"/>
      <c r="P6" s="211"/>
      <c r="Q6" s="210"/>
      <c r="R6" s="210"/>
    </row>
    <row r="7" spans="2:18" ht="22.5" customHeight="1" thickBot="1">
      <c r="B7" s="199" t="s">
        <v>453</v>
      </c>
      <c r="H7" s="1"/>
      <c r="I7" s="35"/>
      <c r="J7" s="35"/>
      <c r="K7" s="56"/>
      <c r="L7" s="56"/>
      <c r="M7" s="56"/>
      <c r="N7" s="56"/>
      <c r="O7" s="56"/>
      <c r="P7" s="56"/>
      <c r="Q7" s="35"/>
      <c r="R7" s="35"/>
    </row>
    <row r="8" spans="1:20" ht="12.75" customHeight="1">
      <c r="A8" s="520" t="s">
        <v>148</v>
      </c>
      <c r="B8" s="482"/>
      <c r="C8" s="482"/>
      <c r="D8" s="482"/>
      <c r="E8" s="483"/>
      <c r="F8" s="487" t="s">
        <v>1</v>
      </c>
      <c r="G8" s="522"/>
      <c r="H8" s="523" t="s">
        <v>39</v>
      </c>
      <c r="I8" s="523" t="s">
        <v>455</v>
      </c>
      <c r="J8"/>
      <c r="K8" s="514">
        <v>1</v>
      </c>
      <c r="L8" s="515"/>
      <c r="M8" s="516">
        <v>2</v>
      </c>
      <c r="N8" s="517"/>
      <c r="O8" s="516">
        <v>3</v>
      </c>
      <c r="P8" s="517"/>
      <c r="Q8" s="516">
        <v>4</v>
      </c>
      <c r="R8" s="517"/>
      <c r="S8" s="512">
        <v>5</v>
      </c>
      <c r="T8" s="513"/>
    </row>
    <row r="9" spans="1:20" ht="17.25" customHeight="1" thickBot="1">
      <c r="A9" s="484"/>
      <c r="B9" s="485"/>
      <c r="C9" s="485"/>
      <c r="D9" s="485"/>
      <c r="E9" s="486"/>
      <c r="F9" s="46" t="s">
        <v>2</v>
      </c>
      <c r="G9" s="436" t="s">
        <v>4</v>
      </c>
      <c r="H9" s="524"/>
      <c r="I9" s="524"/>
      <c r="J9"/>
      <c r="K9" s="57" t="s">
        <v>2</v>
      </c>
      <c r="L9" s="58" t="s">
        <v>4</v>
      </c>
      <c r="M9" s="59" t="s">
        <v>2</v>
      </c>
      <c r="N9" s="60" t="s">
        <v>4</v>
      </c>
      <c r="O9" s="59" t="s">
        <v>2</v>
      </c>
      <c r="P9" s="60" t="s">
        <v>4</v>
      </c>
      <c r="Q9" s="59" t="s">
        <v>2</v>
      </c>
      <c r="R9" s="60" t="s">
        <v>4</v>
      </c>
      <c r="S9" s="61" t="s">
        <v>2</v>
      </c>
      <c r="T9" s="58" t="s">
        <v>4</v>
      </c>
    </row>
    <row r="10" spans="1:20" ht="17.25" customHeight="1" thickBot="1">
      <c r="A10" s="439" t="s">
        <v>389</v>
      </c>
      <c r="B10" s="439" t="s">
        <v>390</v>
      </c>
      <c r="C10" s="439" t="s">
        <v>391</v>
      </c>
      <c r="D10" s="439" t="s">
        <v>392</v>
      </c>
      <c r="E10" s="439" t="s">
        <v>393</v>
      </c>
      <c r="F10" s="436" t="s">
        <v>394</v>
      </c>
      <c r="G10" s="436" t="s">
        <v>395</v>
      </c>
      <c r="H10" s="437" t="s">
        <v>396</v>
      </c>
      <c r="I10" s="438"/>
      <c r="J10" t="s">
        <v>397</v>
      </c>
      <c r="K10" s="440" t="s">
        <v>456</v>
      </c>
      <c r="L10" s="440"/>
      <c r="M10" s="441" t="s">
        <v>456</v>
      </c>
      <c r="N10" s="441"/>
      <c r="O10" s="441" t="s">
        <v>456</v>
      </c>
      <c r="P10" s="441"/>
      <c r="Q10" s="441" t="s">
        <v>456</v>
      </c>
      <c r="R10" s="441"/>
      <c r="S10" s="440" t="s">
        <v>456</v>
      </c>
      <c r="T10" s="440"/>
    </row>
    <row r="11" spans="1:20" ht="13.5" customHeight="1">
      <c r="A11" s="54" t="s">
        <v>400</v>
      </c>
      <c r="B11" s="89" t="s">
        <v>157</v>
      </c>
      <c r="C11" s="146">
        <v>1719</v>
      </c>
      <c r="D11" s="89" t="s">
        <v>80</v>
      </c>
      <c r="E11" s="147" t="s">
        <v>158</v>
      </c>
      <c r="F11" s="111">
        <f aca="true" t="shared" si="0" ref="F11:F32">SUM(K11+M11+O11+Q11+S11)</f>
        <v>11</v>
      </c>
      <c r="G11" s="442">
        <f aca="true" t="shared" si="1" ref="G11:G32">SUM(L11,N11,P11,R11,T11)</f>
        <v>46.5</v>
      </c>
      <c r="H11" s="437" t="s">
        <v>388</v>
      </c>
      <c r="I11" s="438">
        <v>3</v>
      </c>
      <c r="J11" s="445" t="s">
        <v>401</v>
      </c>
      <c r="K11" s="411"/>
      <c r="L11" s="412"/>
      <c r="M11" s="410">
        <v>3.5</v>
      </c>
      <c r="N11" s="409">
        <v>15.5</v>
      </c>
      <c r="O11" s="410">
        <v>3.5</v>
      </c>
      <c r="P11" s="409">
        <v>14.5</v>
      </c>
      <c r="Q11" s="408"/>
      <c r="R11" s="409"/>
      <c r="S11" s="411">
        <v>4</v>
      </c>
      <c r="T11" s="446">
        <v>16.5</v>
      </c>
    </row>
    <row r="12" spans="1:20" ht="13.5" customHeight="1">
      <c r="A12" s="54" t="s">
        <v>403</v>
      </c>
      <c r="B12" s="148" t="s">
        <v>190</v>
      </c>
      <c r="C12" s="149">
        <v>1580</v>
      </c>
      <c r="D12" s="151" t="s">
        <v>21</v>
      </c>
      <c r="E12" s="153" t="s">
        <v>139</v>
      </c>
      <c r="F12" s="111">
        <f t="shared" si="0"/>
        <v>10.5</v>
      </c>
      <c r="G12" s="442">
        <f t="shared" si="1"/>
        <v>42</v>
      </c>
      <c r="H12" s="437" t="s">
        <v>212</v>
      </c>
      <c r="I12" s="438"/>
      <c r="J12" s="445" t="s">
        <v>401</v>
      </c>
      <c r="K12" s="411"/>
      <c r="L12" s="412"/>
      <c r="M12" s="434">
        <v>3</v>
      </c>
      <c r="N12" s="435">
        <v>15</v>
      </c>
      <c r="O12" s="410"/>
      <c r="P12" s="409"/>
      <c r="Q12" s="408">
        <v>4</v>
      </c>
      <c r="R12" s="409">
        <v>16</v>
      </c>
      <c r="S12" s="411">
        <v>3.5</v>
      </c>
      <c r="T12" s="446">
        <v>11</v>
      </c>
    </row>
    <row r="13" spans="1:20" ht="13.5" customHeight="1">
      <c r="A13" s="54" t="s">
        <v>404</v>
      </c>
      <c r="B13" s="89" t="s">
        <v>161</v>
      </c>
      <c r="C13" s="146">
        <v>1634</v>
      </c>
      <c r="D13" s="89" t="s">
        <v>29</v>
      </c>
      <c r="E13" s="147" t="s">
        <v>162</v>
      </c>
      <c r="F13" s="111">
        <f t="shared" si="0"/>
        <v>10.5</v>
      </c>
      <c r="G13" s="442">
        <f t="shared" si="1"/>
        <v>41</v>
      </c>
      <c r="H13" s="437" t="s">
        <v>212</v>
      </c>
      <c r="I13" s="438"/>
      <c r="J13" s="445" t="s">
        <v>401</v>
      </c>
      <c r="K13" s="410">
        <v>3</v>
      </c>
      <c r="L13" s="409">
        <v>14</v>
      </c>
      <c r="M13" s="410">
        <v>3.5</v>
      </c>
      <c r="N13" s="409">
        <v>12.5</v>
      </c>
      <c r="O13" s="411"/>
      <c r="P13" s="412"/>
      <c r="Q13" s="408"/>
      <c r="R13" s="409"/>
      <c r="S13" s="411">
        <v>4</v>
      </c>
      <c r="T13" s="446">
        <v>14.5</v>
      </c>
    </row>
    <row r="14" spans="1:20" ht="13.5" customHeight="1">
      <c r="A14" s="54" t="s">
        <v>405</v>
      </c>
      <c r="B14" s="89" t="s">
        <v>159</v>
      </c>
      <c r="C14" s="146">
        <v>1684</v>
      </c>
      <c r="D14" s="89" t="s">
        <v>24</v>
      </c>
      <c r="E14" s="147" t="s">
        <v>160</v>
      </c>
      <c r="F14" s="111">
        <f t="shared" si="0"/>
        <v>10.5</v>
      </c>
      <c r="G14" s="442">
        <f t="shared" si="1"/>
        <v>39.5</v>
      </c>
      <c r="H14" s="437" t="s">
        <v>388</v>
      </c>
      <c r="I14" s="438"/>
      <c r="J14" s="445" t="s">
        <v>401</v>
      </c>
      <c r="K14" s="410">
        <v>3</v>
      </c>
      <c r="L14" s="409">
        <v>14</v>
      </c>
      <c r="M14" s="411"/>
      <c r="N14" s="412"/>
      <c r="O14" s="410">
        <v>4</v>
      </c>
      <c r="P14" s="409">
        <v>11.5</v>
      </c>
      <c r="Q14" s="408">
        <v>3.5</v>
      </c>
      <c r="R14" s="409">
        <v>14</v>
      </c>
      <c r="S14" s="413"/>
      <c r="T14" s="446"/>
    </row>
    <row r="15" spans="1:20" ht="13.5" customHeight="1">
      <c r="A15" s="54" t="s">
        <v>406</v>
      </c>
      <c r="B15" s="89" t="s">
        <v>155</v>
      </c>
      <c r="C15" s="146">
        <v>1413</v>
      </c>
      <c r="D15" s="89" t="s">
        <v>80</v>
      </c>
      <c r="E15" s="147" t="s">
        <v>156</v>
      </c>
      <c r="F15" s="111">
        <f t="shared" si="0"/>
        <v>9</v>
      </c>
      <c r="G15" s="442">
        <f t="shared" si="1"/>
        <v>30</v>
      </c>
      <c r="H15" s="437" t="s">
        <v>407</v>
      </c>
      <c r="I15" s="438"/>
      <c r="J15" s="445" t="s">
        <v>401</v>
      </c>
      <c r="K15" s="410">
        <v>3.5</v>
      </c>
      <c r="L15" s="409">
        <v>11</v>
      </c>
      <c r="M15" s="410"/>
      <c r="N15" s="409"/>
      <c r="O15" s="410"/>
      <c r="P15" s="409"/>
      <c r="Q15" s="408">
        <v>3</v>
      </c>
      <c r="R15" s="409">
        <v>8</v>
      </c>
      <c r="S15" s="411">
        <v>2.5</v>
      </c>
      <c r="T15" s="446">
        <v>11</v>
      </c>
    </row>
    <row r="16" spans="1:20" ht="13.5" customHeight="1">
      <c r="A16" s="54" t="s">
        <v>408</v>
      </c>
      <c r="B16" s="89" t="s">
        <v>165</v>
      </c>
      <c r="C16" s="146">
        <v>1489</v>
      </c>
      <c r="D16" s="89" t="s">
        <v>29</v>
      </c>
      <c r="E16" s="147" t="s">
        <v>166</v>
      </c>
      <c r="F16" s="111">
        <f t="shared" si="0"/>
        <v>8.5</v>
      </c>
      <c r="G16" s="442">
        <f t="shared" si="1"/>
        <v>41.5</v>
      </c>
      <c r="H16" s="437" t="s">
        <v>212</v>
      </c>
      <c r="I16" s="438"/>
      <c r="J16" s="445" t="s">
        <v>401</v>
      </c>
      <c r="K16" s="410">
        <v>2.5</v>
      </c>
      <c r="L16" s="409">
        <v>15</v>
      </c>
      <c r="M16" s="410">
        <v>3</v>
      </c>
      <c r="N16" s="409">
        <v>11.5</v>
      </c>
      <c r="O16" s="410">
        <v>3</v>
      </c>
      <c r="P16" s="409">
        <v>15</v>
      </c>
      <c r="Q16" s="413"/>
      <c r="R16" s="412"/>
      <c r="S16" s="413"/>
      <c r="T16" s="446"/>
    </row>
    <row r="17" spans="1:20" ht="13.5" customHeight="1">
      <c r="A17" s="54" t="s">
        <v>409</v>
      </c>
      <c r="B17" s="148" t="s">
        <v>196</v>
      </c>
      <c r="C17" s="149">
        <v>1608</v>
      </c>
      <c r="D17" s="151" t="s">
        <v>24</v>
      </c>
      <c r="E17" s="153" t="s">
        <v>197</v>
      </c>
      <c r="F17" s="111">
        <f t="shared" si="0"/>
        <v>8.5</v>
      </c>
      <c r="G17" s="442">
        <f t="shared" si="1"/>
        <v>36.5</v>
      </c>
      <c r="H17" s="437" t="s">
        <v>252</v>
      </c>
      <c r="I17" s="438"/>
      <c r="J17" s="445" t="s">
        <v>401</v>
      </c>
      <c r="K17" s="411"/>
      <c r="L17" s="412"/>
      <c r="M17" s="434">
        <v>2.5</v>
      </c>
      <c r="N17" s="435">
        <v>13.5</v>
      </c>
      <c r="O17" s="411"/>
      <c r="P17" s="412"/>
      <c r="Q17" s="408">
        <v>3</v>
      </c>
      <c r="R17" s="409">
        <v>12</v>
      </c>
      <c r="S17" s="411">
        <v>3</v>
      </c>
      <c r="T17" s="446">
        <v>11</v>
      </c>
    </row>
    <row r="18" spans="1:20" ht="13.5" customHeight="1">
      <c r="A18" s="54" t="s">
        <v>410</v>
      </c>
      <c r="B18" s="89" t="s">
        <v>167</v>
      </c>
      <c r="C18" s="146">
        <v>1552</v>
      </c>
      <c r="D18" s="89" t="s">
        <v>24</v>
      </c>
      <c r="E18" s="147" t="s">
        <v>168</v>
      </c>
      <c r="F18" s="111">
        <f t="shared" si="0"/>
        <v>8</v>
      </c>
      <c r="G18" s="442">
        <f t="shared" si="1"/>
        <v>39</v>
      </c>
      <c r="H18" s="437" t="s">
        <v>407</v>
      </c>
      <c r="I18" s="438"/>
      <c r="J18" s="445" t="s">
        <v>401</v>
      </c>
      <c r="K18" s="410">
        <v>2.5</v>
      </c>
      <c r="L18" s="409">
        <v>13</v>
      </c>
      <c r="M18" s="434">
        <v>3</v>
      </c>
      <c r="N18" s="435">
        <v>11</v>
      </c>
      <c r="O18" s="410">
        <v>2.5</v>
      </c>
      <c r="P18" s="409">
        <v>15</v>
      </c>
      <c r="Q18" s="413"/>
      <c r="R18" s="412"/>
      <c r="S18" s="411"/>
      <c r="T18" s="446"/>
    </row>
    <row r="19" spans="1:20" ht="13.5" customHeight="1">
      <c r="A19" s="54" t="s">
        <v>414</v>
      </c>
      <c r="B19" s="89" t="s">
        <v>175</v>
      </c>
      <c r="C19" s="146">
        <v>1432</v>
      </c>
      <c r="D19" s="89" t="s">
        <v>29</v>
      </c>
      <c r="E19" s="147" t="s">
        <v>176</v>
      </c>
      <c r="F19" s="111">
        <f t="shared" si="0"/>
        <v>8</v>
      </c>
      <c r="G19" s="442">
        <f t="shared" si="1"/>
        <v>37.5</v>
      </c>
      <c r="H19" s="437" t="s">
        <v>407</v>
      </c>
      <c r="I19" s="438"/>
      <c r="J19" s="445" t="s">
        <v>401</v>
      </c>
      <c r="K19" s="411"/>
      <c r="L19" s="412"/>
      <c r="M19" s="410">
        <v>2.5</v>
      </c>
      <c r="N19" s="409">
        <v>13.5</v>
      </c>
      <c r="O19" s="410">
        <v>3</v>
      </c>
      <c r="P19" s="409">
        <v>9.5</v>
      </c>
      <c r="Q19" s="408">
        <v>2.5</v>
      </c>
      <c r="R19" s="409">
        <v>14.5</v>
      </c>
      <c r="S19" s="413"/>
      <c r="T19" s="446"/>
    </row>
    <row r="20" spans="1:20" ht="13.5" customHeight="1">
      <c r="A20" s="54" t="s">
        <v>417</v>
      </c>
      <c r="B20" s="89" t="s">
        <v>163</v>
      </c>
      <c r="C20" s="146">
        <v>1556</v>
      </c>
      <c r="D20" s="89" t="s">
        <v>24</v>
      </c>
      <c r="E20" s="147" t="s">
        <v>164</v>
      </c>
      <c r="F20" s="111">
        <f t="shared" si="0"/>
        <v>8</v>
      </c>
      <c r="G20" s="442">
        <f t="shared" si="1"/>
        <v>32</v>
      </c>
      <c r="H20" s="437" t="s">
        <v>407</v>
      </c>
      <c r="I20" s="438"/>
      <c r="J20" s="445" t="s">
        <v>401</v>
      </c>
      <c r="K20" s="410">
        <v>3</v>
      </c>
      <c r="L20" s="409">
        <v>13</v>
      </c>
      <c r="M20" s="411"/>
      <c r="N20" s="412"/>
      <c r="O20" s="411"/>
      <c r="P20" s="412"/>
      <c r="Q20" s="410">
        <v>2</v>
      </c>
      <c r="R20" s="409">
        <v>9</v>
      </c>
      <c r="S20" s="411">
        <v>3</v>
      </c>
      <c r="T20" s="446">
        <v>10</v>
      </c>
    </row>
    <row r="21" spans="1:20" ht="13.5" customHeight="1">
      <c r="A21" s="54" t="s">
        <v>418</v>
      </c>
      <c r="B21" s="148" t="s">
        <v>200</v>
      </c>
      <c r="C21" s="149">
        <v>1368</v>
      </c>
      <c r="D21" s="151" t="s">
        <v>80</v>
      </c>
      <c r="E21" s="153" t="s">
        <v>201</v>
      </c>
      <c r="F21" s="111">
        <f t="shared" si="0"/>
        <v>7</v>
      </c>
      <c r="G21" s="442">
        <f t="shared" si="1"/>
        <v>43</v>
      </c>
      <c r="H21" s="437" t="s">
        <v>412</v>
      </c>
      <c r="I21" s="438"/>
      <c r="J21" s="445" t="s">
        <v>419</v>
      </c>
      <c r="K21" s="411"/>
      <c r="L21" s="412"/>
      <c r="M21" s="434">
        <v>2</v>
      </c>
      <c r="N21" s="435">
        <v>14.5</v>
      </c>
      <c r="O21" s="410">
        <v>2.5</v>
      </c>
      <c r="P21" s="409">
        <v>14.5</v>
      </c>
      <c r="Q21" s="408"/>
      <c r="R21" s="409"/>
      <c r="S21" s="411">
        <v>2.5</v>
      </c>
      <c r="T21" s="446">
        <v>14</v>
      </c>
    </row>
    <row r="22" spans="1:20" ht="13.5" customHeight="1">
      <c r="A22" s="54" t="s">
        <v>420</v>
      </c>
      <c r="B22" s="148" t="s">
        <v>198</v>
      </c>
      <c r="C22" s="149">
        <v>1386</v>
      </c>
      <c r="D22" s="151" t="s">
        <v>24</v>
      </c>
      <c r="E22" s="153" t="s">
        <v>199</v>
      </c>
      <c r="F22" s="111">
        <f t="shared" si="0"/>
        <v>6.5</v>
      </c>
      <c r="G22" s="442">
        <f t="shared" si="1"/>
        <v>31.5</v>
      </c>
      <c r="H22" s="437"/>
      <c r="I22" s="438"/>
      <c r="J22" s="445" t="s">
        <v>401</v>
      </c>
      <c r="K22" s="411"/>
      <c r="L22" s="412"/>
      <c r="M22" s="434">
        <v>2.5</v>
      </c>
      <c r="N22" s="435">
        <v>9</v>
      </c>
      <c r="O22" s="410"/>
      <c r="P22" s="409"/>
      <c r="Q22" s="408">
        <v>2</v>
      </c>
      <c r="R22" s="409">
        <v>10.5</v>
      </c>
      <c r="S22" s="413">
        <v>2</v>
      </c>
      <c r="T22" s="446">
        <v>12</v>
      </c>
    </row>
    <row r="23" spans="1:20" ht="13.5" customHeight="1">
      <c r="A23" s="53" t="s">
        <v>423</v>
      </c>
      <c r="B23" s="104" t="s">
        <v>153</v>
      </c>
      <c r="C23" s="150">
        <v>1851</v>
      </c>
      <c r="D23" s="152" t="s">
        <v>21</v>
      </c>
      <c r="E23" s="154" t="s">
        <v>154</v>
      </c>
      <c r="F23" s="111">
        <f t="shared" si="0"/>
        <v>5.5</v>
      </c>
      <c r="G23" s="442">
        <f t="shared" si="1"/>
        <v>27</v>
      </c>
      <c r="H23" s="437" t="s">
        <v>212</v>
      </c>
      <c r="I23" s="438">
        <v>6</v>
      </c>
      <c r="J23" s="445" t="s">
        <v>401</v>
      </c>
      <c r="K23" s="410">
        <v>3.5</v>
      </c>
      <c r="L23" s="409">
        <v>12.5</v>
      </c>
      <c r="M23" s="449"/>
      <c r="N23" s="428"/>
      <c r="O23" s="411"/>
      <c r="P23" s="412"/>
      <c r="Q23" s="410">
        <v>2</v>
      </c>
      <c r="R23" s="409">
        <v>14.5</v>
      </c>
      <c r="S23" s="411"/>
      <c r="T23" s="446"/>
    </row>
    <row r="24" spans="1:20" ht="13.5" customHeight="1">
      <c r="A24" s="54" t="s">
        <v>424</v>
      </c>
      <c r="B24" s="142" t="s">
        <v>204</v>
      </c>
      <c r="C24" s="143">
        <v>1000</v>
      </c>
      <c r="D24" s="144" t="s">
        <v>205</v>
      </c>
      <c r="E24" s="145">
        <v>35990</v>
      </c>
      <c r="F24" s="111">
        <f t="shared" si="0"/>
        <v>5</v>
      </c>
      <c r="G24" s="442">
        <f t="shared" si="1"/>
        <v>34.5</v>
      </c>
      <c r="H24" s="437"/>
      <c r="I24" s="438"/>
      <c r="J24" s="445" t="s">
        <v>401</v>
      </c>
      <c r="K24" s="411"/>
      <c r="L24" s="412"/>
      <c r="M24" s="432">
        <v>1.5</v>
      </c>
      <c r="N24" s="433">
        <v>11.5</v>
      </c>
      <c r="O24" s="411"/>
      <c r="P24" s="412"/>
      <c r="Q24" s="408">
        <v>2.5</v>
      </c>
      <c r="R24" s="409">
        <v>11.5</v>
      </c>
      <c r="S24" s="413">
        <v>1</v>
      </c>
      <c r="T24" s="446">
        <v>11.5</v>
      </c>
    </row>
    <row r="25" spans="1:20" ht="13.5" customHeight="1">
      <c r="A25" s="54" t="s">
        <v>428</v>
      </c>
      <c r="B25" s="90" t="s">
        <v>247</v>
      </c>
      <c r="C25" s="98">
        <v>1250</v>
      </c>
      <c r="D25" s="92" t="s">
        <v>226</v>
      </c>
      <c r="E25" s="126" t="s">
        <v>248</v>
      </c>
      <c r="F25" s="111">
        <f t="shared" si="0"/>
        <v>3</v>
      </c>
      <c r="G25" s="442">
        <f t="shared" si="1"/>
        <v>19.5</v>
      </c>
      <c r="H25" s="437"/>
      <c r="I25" s="438"/>
      <c r="J25" s="445" t="s">
        <v>401</v>
      </c>
      <c r="K25" s="411"/>
      <c r="L25" s="412"/>
      <c r="M25" s="427"/>
      <c r="N25" s="428"/>
      <c r="O25" s="410">
        <v>2</v>
      </c>
      <c r="P25" s="409">
        <v>9.5</v>
      </c>
      <c r="Q25" s="408">
        <v>1</v>
      </c>
      <c r="R25" s="409">
        <v>10</v>
      </c>
      <c r="S25" s="411"/>
      <c r="T25" s="446"/>
    </row>
    <row r="26" spans="1:20" ht="13.5" customHeight="1">
      <c r="A26" s="54" t="s">
        <v>430</v>
      </c>
      <c r="B26" s="90" t="s">
        <v>386</v>
      </c>
      <c r="C26" s="98">
        <v>1741</v>
      </c>
      <c r="D26" s="92" t="s">
        <v>431</v>
      </c>
      <c r="E26" s="126" t="s">
        <v>432</v>
      </c>
      <c r="F26" s="111">
        <f t="shared" si="0"/>
        <v>3</v>
      </c>
      <c r="G26" s="442">
        <f t="shared" si="1"/>
        <v>12.5</v>
      </c>
      <c r="H26" s="437"/>
      <c r="I26" s="438"/>
      <c r="J26" s="445" t="s">
        <v>401</v>
      </c>
      <c r="K26" s="411"/>
      <c r="L26" s="412"/>
      <c r="M26" s="427"/>
      <c r="N26" s="428"/>
      <c r="O26" s="411"/>
      <c r="P26" s="412"/>
      <c r="Q26" s="408">
        <v>3</v>
      </c>
      <c r="R26" s="409">
        <v>12.5</v>
      </c>
      <c r="S26" s="411"/>
      <c r="T26" s="446"/>
    </row>
    <row r="27" spans="1:20" ht="13.5" customHeight="1">
      <c r="A27" s="54" t="s">
        <v>433</v>
      </c>
      <c r="B27" s="142" t="s">
        <v>202</v>
      </c>
      <c r="C27" s="143">
        <v>1000</v>
      </c>
      <c r="D27" s="144" t="s">
        <v>203</v>
      </c>
      <c r="E27" s="145">
        <v>35759</v>
      </c>
      <c r="F27" s="111">
        <f t="shared" si="0"/>
        <v>2</v>
      </c>
      <c r="G27" s="442">
        <f t="shared" si="1"/>
        <v>8.5</v>
      </c>
      <c r="H27" s="437"/>
      <c r="I27" s="438"/>
      <c r="J27" s="445" t="s">
        <v>401</v>
      </c>
      <c r="K27" s="411"/>
      <c r="L27" s="412"/>
      <c r="M27" s="432">
        <v>2</v>
      </c>
      <c r="N27" s="433">
        <v>8.5</v>
      </c>
      <c r="O27" s="411"/>
      <c r="P27" s="412"/>
      <c r="Q27" s="413"/>
      <c r="R27" s="412"/>
      <c r="S27" s="413"/>
      <c r="T27" s="446"/>
    </row>
    <row r="28" spans="1:20" ht="13.5" customHeight="1">
      <c r="A28" s="54" t="s">
        <v>434</v>
      </c>
      <c r="B28" s="104" t="s">
        <v>177</v>
      </c>
      <c r="C28" s="150">
        <v>1000</v>
      </c>
      <c r="D28" s="152" t="s">
        <v>209</v>
      </c>
      <c r="E28" s="154" t="s">
        <v>178</v>
      </c>
      <c r="F28" s="111">
        <f t="shared" si="0"/>
        <v>1.5</v>
      </c>
      <c r="G28" s="442">
        <f t="shared" si="1"/>
        <v>11.5</v>
      </c>
      <c r="H28" s="437"/>
      <c r="I28" s="438"/>
      <c r="J28" s="445" t="s">
        <v>401</v>
      </c>
      <c r="K28" s="410">
        <v>1.5</v>
      </c>
      <c r="L28" s="409">
        <v>11.5</v>
      </c>
      <c r="M28" s="449"/>
      <c r="N28" s="428"/>
      <c r="O28" s="411"/>
      <c r="P28" s="412"/>
      <c r="Q28" s="413"/>
      <c r="R28" s="412"/>
      <c r="S28" s="413"/>
      <c r="T28" s="446"/>
    </row>
    <row r="29" spans="1:20" ht="13.5" customHeight="1">
      <c r="A29" s="54" t="s">
        <v>435</v>
      </c>
      <c r="B29" s="104" t="s">
        <v>179</v>
      </c>
      <c r="C29" s="150">
        <v>1250</v>
      </c>
      <c r="D29" s="152" t="s">
        <v>19</v>
      </c>
      <c r="E29" s="154" t="s">
        <v>180</v>
      </c>
      <c r="F29" s="111">
        <f t="shared" si="0"/>
        <v>1.5</v>
      </c>
      <c r="G29" s="442">
        <f t="shared" si="1"/>
        <v>10</v>
      </c>
      <c r="H29" s="437"/>
      <c r="I29" s="438"/>
      <c r="J29" s="445" t="s">
        <v>401</v>
      </c>
      <c r="K29" s="410">
        <v>1.5</v>
      </c>
      <c r="L29" s="409">
        <v>10</v>
      </c>
      <c r="M29" s="449"/>
      <c r="N29" s="428"/>
      <c r="O29" s="411"/>
      <c r="P29" s="412"/>
      <c r="Q29" s="413"/>
      <c r="R29" s="412"/>
      <c r="S29" s="411"/>
      <c r="T29" s="446"/>
    </row>
    <row r="30" spans="1:20" ht="13.5" customHeight="1">
      <c r="A30" s="54" t="s">
        <v>436</v>
      </c>
      <c r="B30" s="321" t="s">
        <v>437</v>
      </c>
      <c r="C30" s="98">
        <v>1000</v>
      </c>
      <c r="D30" s="322" t="s">
        <v>438</v>
      </c>
      <c r="E30" s="323">
        <v>35917</v>
      </c>
      <c r="F30" s="111">
        <f t="shared" si="0"/>
        <v>1</v>
      </c>
      <c r="G30" s="442">
        <f t="shared" si="1"/>
        <v>9.5</v>
      </c>
      <c r="H30" s="437"/>
      <c r="I30" s="438"/>
      <c r="J30" s="445" t="s">
        <v>401</v>
      </c>
      <c r="K30" s="411"/>
      <c r="L30" s="412"/>
      <c r="M30" s="413"/>
      <c r="N30" s="412"/>
      <c r="O30" s="411"/>
      <c r="P30" s="412"/>
      <c r="Q30" s="413"/>
      <c r="R30" s="412"/>
      <c r="S30" s="411">
        <v>1</v>
      </c>
      <c r="T30" s="446">
        <v>9.5</v>
      </c>
    </row>
    <row r="31" spans="1:20" ht="13.5" customHeight="1">
      <c r="A31" s="54" t="s">
        <v>387</v>
      </c>
      <c r="B31" s="321" t="s">
        <v>439</v>
      </c>
      <c r="C31" s="98">
        <v>1000</v>
      </c>
      <c r="D31" s="322" t="s">
        <v>205</v>
      </c>
      <c r="E31" s="323">
        <v>35773</v>
      </c>
      <c r="F31" s="111">
        <f t="shared" si="0"/>
        <v>1</v>
      </c>
      <c r="G31" s="442">
        <f t="shared" si="1"/>
        <v>8.5</v>
      </c>
      <c r="H31" s="437"/>
      <c r="I31" s="438"/>
      <c r="J31" s="445" t="s">
        <v>401</v>
      </c>
      <c r="K31" s="411"/>
      <c r="L31" s="412"/>
      <c r="M31" s="413"/>
      <c r="N31" s="412"/>
      <c r="O31" s="411"/>
      <c r="P31" s="412"/>
      <c r="Q31" s="413"/>
      <c r="R31" s="412"/>
      <c r="S31" s="411">
        <v>1</v>
      </c>
      <c r="T31" s="446">
        <v>8.5</v>
      </c>
    </row>
    <row r="32" spans="1:20" ht="13.5" customHeight="1">
      <c r="A32" s="64" t="s">
        <v>441</v>
      </c>
      <c r="B32" s="142" t="s">
        <v>207</v>
      </c>
      <c r="C32" s="143">
        <v>1000</v>
      </c>
      <c r="D32" s="454" t="s">
        <v>206</v>
      </c>
      <c r="E32" s="455">
        <v>35951</v>
      </c>
      <c r="F32" s="456">
        <f t="shared" si="0"/>
        <v>0</v>
      </c>
      <c r="G32" s="456">
        <f t="shared" si="1"/>
        <v>9.5</v>
      </c>
      <c r="H32" s="457"/>
      <c r="I32" s="457"/>
      <c r="J32" s="458" t="s">
        <v>401</v>
      </c>
      <c r="K32" s="459"/>
      <c r="L32" s="459"/>
      <c r="M32" s="460">
        <v>0</v>
      </c>
      <c r="N32" s="460">
        <v>9.5</v>
      </c>
      <c r="O32" s="459"/>
      <c r="P32" s="459"/>
      <c r="Q32" s="461"/>
      <c r="R32" s="459"/>
      <c r="S32" s="459"/>
      <c r="T32" s="459"/>
    </row>
    <row r="33" spans="1:18" s="208" customFormat="1" ht="14.25" customHeight="1">
      <c r="A33" s="204"/>
      <c r="B33" s="161"/>
      <c r="C33" s="161"/>
      <c r="D33" s="207"/>
      <c r="E33" s="195"/>
      <c r="F33" s="209"/>
      <c r="G33" s="209"/>
      <c r="I33" s="210"/>
      <c r="J33" s="210"/>
      <c r="K33" s="211"/>
      <c r="L33" s="211"/>
      <c r="M33" s="211"/>
      <c r="N33" s="211"/>
      <c r="O33" s="211"/>
      <c r="P33" s="211"/>
      <c r="Q33" s="210"/>
      <c r="R33" s="210"/>
    </row>
    <row r="34" spans="1:20" s="500" customFormat="1" ht="21" thickBot="1">
      <c r="A34" s="493"/>
      <c r="B34" s="494" t="s">
        <v>461</v>
      </c>
      <c r="C34" s="495"/>
      <c r="D34" s="496"/>
      <c r="E34" s="497"/>
      <c r="F34" s="498"/>
      <c r="G34" s="498"/>
      <c r="H34" s="499"/>
      <c r="I34" s="499"/>
      <c r="K34" s="498"/>
      <c r="L34" s="498"/>
      <c r="M34" s="501"/>
      <c r="N34" s="501"/>
      <c r="O34" s="498"/>
      <c r="P34" s="498"/>
      <c r="Q34" s="502"/>
      <c r="R34" s="498"/>
      <c r="S34" s="498"/>
      <c r="T34" s="498"/>
    </row>
    <row r="35" spans="1:18" ht="12.75" customHeight="1">
      <c r="A35" s="520" t="s">
        <v>148</v>
      </c>
      <c r="B35" s="482"/>
      <c r="C35" s="482"/>
      <c r="D35" s="482"/>
      <c r="E35" s="483"/>
      <c r="F35" s="487" t="s">
        <v>1</v>
      </c>
      <c r="G35" s="488"/>
      <c r="H35" s="462" t="s">
        <v>39</v>
      </c>
      <c r="I35" s="514">
        <v>1</v>
      </c>
      <c r="J35" s="515"/>
      <c r="K35" s="516">
        <v>2</v>
      </c>
      <c r="L35" s="517"/>
      <c r="M35" s="516">
        <v>3</v>
      </c>
      <c r="N35" s="517"/>
      <c r="O35" s="512">
        <v>4</v>
      </c>
      <c r="P35" s="513"/>
      <c r="Q35" s="512">
        <v>5</v>
      </c>
      <c r="R35" s="513"/>
    </row>
    <row r="36" spans="1:18" ht="24.75" customHeight="1" thickBot="1">
      <c r="A36" s="484"/>
      <c r="B36" s="485"/>
      <c r="C36" s="485"/>
      <c r="D36" s="485"/>
      <c r="E36" s="486"/>
      <c r="F36" s="46" t="s">
        <v>2</v>
      </c>
      <c r="G36" s="47" t="s">
        <v>4</v>
      </c>
      <c r="H36" s="521"/>
      <c r="I36" s="57" t="s">
        <v>2</v>
      </c>
      <c r="J36" s="58" t="s">
        <v>4</v>
      </c>
      <c r="K36" s="59" t="s">
        <v>2</v>
      </c>
      <c r="L36" s="60" t="s">
        <v>4</v>
      </c>
      <c r="M36" s="59" t="s">
        <v>2</v>
      </c>
      <c r="N36" s="60" t="s">
        <v>4</v>
      </c>
      <c r="O36" s="59" t="s">
        <v>2</v>
      </c>
      <c r="P36" s="60" t="s">
        <v>4</v>
      </c>
      <c r="Q36" s="61" t="s">
        <v>2</v>
      </c>
      <c r="R36" s="58" t="s">
        <v>4</v>
      </c>
    </row>
    <row r="37" spans="1:18" ht="15" customHeight="1">
      <c r="A37" s="156">
        <v>1</v>
      </c>
      <c r="B37" s="89" t="s">
        <v>157</v>
      </c>
      <c r="C37" s="146">
        <v>1700</v>
      </c>
      <c r="D37" s="89" t="s">
        <v>80</v>
      </c>
      <c r="E37" s="147" t="s">
        <v>158</v>
      </c>
      <c r="F37" s="111">
        <f>SUM(I37,K37,M37,O37,Q37)-I37</f>
        <v>10.5</v>
      </c>
      <c r="G37" s="112">
        <f>SUM(J37,L37,N37,P37,R37)-J37</f>
        <v>43</v>
      </c>
      <c r="H37" s="115"/>
      <c r="I37" s="101">
        <v>3</v>
      </c>
      <c r="J37" s="17">
        <v>17</v>
      </c>
      <c r="K37" s="155">
        <v>3.5</v>
      </c>
      <c r="L37" s="140">
        <v>15.5</v>
      </c>
      <c r="M37" s="101">
        <v>3.5</v>
      </c>
      <c r="N37" s="17">
        <v>14.5</v>
      </c>
      <c r="O37" s="16">
        <v>3.5</v>
      </c>
      <c r="P37" s="17">
        <v>13</v>
      </c>
      <c r="Q37" s="101"/>
      <c r="R37" s="17"/>
    </row>
    <row r="38" spans="1:18" ht="15" customHeight="1">
      <c r="A38" s="156">
        <v>2</v>
      </c>
      <c r="B38" s="89" t="s">
        <v>159</v>
      </c>
      <c r="C38" s="146">
        <v>1673</v>
      </c>
      <c r="D38" s="89" t="s">
        <v>24</v>
      </c>
      <c r="E38" s="147" t="s">
        <v>160</v>
      </c>
      <c r="F38" s="111">
        <f>SUM(I38,K38,M38,O38,Q38)</f>
        <v>10.5</v>
      </c>
      <c r="G38" s="112">
        <f>SUM(J38,L38,N38,P38,R38)</f>
        <v>39.5</v>
      </c>
      <c r="H38" s="114"/>
      <c r="I38" s="101">
        <v>3</v>
      </c>
      <c r="J38" s="17">
        <v>14</v>
      </c>
      <c r="K38" s="101"/>
      <c r="L38" s="17"/>
      <c r="M38" s="101">
        <v>4</v>
      </c>
      <c r="N38" s="17">
        <v>11.5</v>
      </c>
      <c r="O38" s="16">
        <v>3.5</v>
      </c>
      <c r="P38" s="17">
        <v>14</v>
      </c>
      <c r="Q38" s="101"/>
      <c r="R38" s="17"/>
    </row>
    <row r="39" spans="1:18" ht="15" customHeight="1">
      <c r="A39" s="156">
        <v>3</v>
      </c>
      <c r="B39" s="148" t="s">
        <v>190</v>
      </c>
      <c r="C39" s="149">
        <v>1785</v>
      </c>
      <c r="D39" s="151" t="s">
        <v>21</v>
      </c>
      <c r="E39" s="153" t="s">
        <v>139</v>
      </c>
      <c r="F39" s="111">
        <f>SUM(I39,K39,M39,O39,Q39)</f>
        <v>9.5</v>
      </c>
      <c r="G39" s="112">
        <f>SUM(J39,L39,N39,P39,R39)</f>
        <v>46.5</v>
      </c>
      <c r="H39" s="114" t="s">
        <v>212</v>
      </c>
      <c r="I39" s="101"/>
      <c r="J39" s="17"/>
      <c r="K39" s="132">
        <v>3</v>
      </c>
      <c r="L39" s="135">
        <v>15</v>
      </c>
      <c r="M39" s="101">
        <v>2.5</v>
      </c>
      <c r="N39" s="17">
        <v>15.5</v>
      </c>
      <c r="O39" s="16">
        <v>4</v>
      </c>
      <c r="P39" s="17">
        <v>16</v>
      </c>
      <c r="Q39" s="101"/>
      <c r="R39" s="17"/>
    </row>
    <row r="40" spans="1:18" ht="15" customHeight="1">
      <c r="A40" s="156">
        <v>4</v>
      </c>
      <c r="B40" s="89" t="s">
        <v>161</v>
      </c>
      <c r="C40" s="146">
        <v>1767</v>
      </c>
      <c r="D40" s="89" t="s">
        <v>29</v>
      </c>
      <c r="E40" s="147" t="s">
        <v>162</v>
      </c>
      <c r="F40" s="111">
        <f>SUM(I40,K40,M40,O40,Q40)-M40</f>
        <v>9.5</v>
      </c>
      <c r="G40" s="112">
        <f>SUM(J40,L40,N40,P40,R40)-N40</f>
        <v>44.5</v>
      </c>
      <c r="H40" s="114" t="s">
        <v>212</v>
      </c>
      <c r="I40" s="101">
        <v>3</v>
      </c>
      <c r="J40" s="17">
        <v>14</v>
      </c>
      <c r="K40" s="141">
        <v>3.5</v>
      </c>
      <c r="L40" s="17">
        <v>12.5</v>
      </c>
      <c r="M40" s="101">
        <v>2</v>
      </c>
      <c r="N40" s="17">
        <v>11</v>
      </c>
      <c r="O40" s="101">
        <v>3</v>
      </c>
      <c r="P40" s="17">
        <v>18</v>
      </c>
      <c r="Q40" s="101"/>
      <c r="R40" s="17"/>
    </row>
    <row r="41" spans="1:18" ht="15" customHeight="1">
      <c r="A41" s="156">
        <v>5</v>
      </c>
      <c r="B41" s="104" t="s">
        <v>165</v>
      </c>
      <c r="C41" s="150">
        <v>1552</v>
      </c>
      <c r="D41" s="152" t="s">
        <v>29</v>
      </c>
      <c r="E41" s="154" t="s">
        <v>166</v>
      </c>
      <c r="F41" s="111">
        <f>SUM(I41,K41,M41,O41,Q41)-O41</f>
        <v>8.5</v>
      </c>
      <c r="G41" s="112">
        <f>SUM(J41,L41,N41,P41,R41)-P41</f>
        <v>41.5</v>
      </c>
      <c r="H41" s="114" t="s">
        <v>212</v>
      </c>
      <c r="I41" s="101">
        <v>2.5</v>
      </c>
      <c r="J41" s="17">
        <v>15</v>
      </c>
      <c r="K41" s="139">
        <v>3</v>
      </c>
      <c r="L41" s="140">
        <v>11.5</v>
      </c>
      <c r="M41" s="101">
        <v>3</v>
      </c>
      <c r="N41" s="17">
        <v>15</v>
      </c>
      <c r="O41" s="16">
        <v>2.5</v>
      </c>
      <c r="P41" s="17">
        <v>13.5</v>
      </c>
      <c r="Q41" s="101"/>
      <c r="R41" s="17"/>
    </row>
    <row r="42" spans="1:18" ht="15" customHeight="1">
      <c r="A42" s="156">
        <v>6</v>
      </c>
      <c r="B42" s="104" t="s">
        <v>167</v>
      </c>
      <c r="C42" s="150">
        <v>1533</v>
      </c>
      <c r="D42" s="152" t="s">
        <v>24</v>
      </c>
      <c r="E42" s="154" t="s">
        <v>168</v>
      </c>
      <c r="F42" s="111">
        <f>SUM(I42,K42,M42,O42,Q42)-O42</f>
        <v>8</v>
      </c>
      <c r="G42" s="112">
        <f>SUM(J42,L42,N42,P42,R42)-P42</f>
        <v>39</v>
      </c>
      <c r="H42" s="114"/>
      <c r="I42" s="101">
        <v>2.5</v>
      </c>
      <c r="J42" s="17">
        <v>13</v>
      </c>
      <c r="K42" s="129">
        <v>3</v>
      </c>
      <c r="L42" s="130">
        <v>11</v>
      </c>
      <c r="M42" s="101">
        <v>2.5</v>
      </c>
      <c r="N42" s="17">
        <v>15</v>
      </c>
      <c r="O42" s="16">
        <v>2</v>
      </c>
      <c r="P42" s="17">
        <v>12</v>
      </c>
      <c r="Q42" s="101"/>
      <c r="R42" s="17"/>
    </row>
    <row r="43" spans="1:18" ht="15" customHeight="1">
      <c r="A43" s="156">
        <v>7</v>
      </c>
      <c r="B43" s="104" t="s">
        <v>175</v>
      </c>
      <c r="C43" s="150">
        <v>1457</v>
      </c>
      <c r="D43" s="152" t="s">
        <v>29</v>
      </c>
      <c r="E43" s="154" t="s">
        <v>176</v>
      </c>
      <c r="F43" s="111">
        <f>SUM(I43,K43,M43,O43,Q43)-I43</f>
        <v>8</v>
      </c>
      <c r="G43" s="112">
        <f>SUM(J43,L43,N43,P43,R43)-J43</f>
        <v>37.5</v>
      </c>
      <c r="H43" s="114"/>
      <c r="I43" s="101">
        <v>2</v>
      </c>
      <c r="J43" s="17">
        <v>12.5</v>
      </c>
      <c r="K43" s="139">
        <v>2.5</v>
      </c>
      <c r="L43" s="140">
        <v>13.5</v>
      </c>
      <c r="M43" s="101">
        <v>3</v>
      </c>
      <c r="N43" s="17">
        <v>9.5</v>
      </c>
      <c r="O43" s="16">
        <v>2.5</v>
      </c>
      <c r="P43" s="17">
        <v>14.5</v>
      </c>
      <c r="Q43" s="101"/>
      <c r="R43" s="17"/>
    </row>
    <row r="44" spans="1:18" ht="15" customHeight="1">
      <c r="A44" s="156">
        <v>8</v>
      </c>
      <c r="B44" s="104" t="s">
        <v>155</v>
      </c>
      <c r="C44" s="150">
        <v>1413</v>
      </c>
      <c r="D44" s="152" t="s">
        <v>80</v>
      </c>
      <c r="E44" s="154" t="s">
        <v>156</v>
      </c>
      <c r="F44" s="111">
        <f>SUM(I44,K44,M44,O44,Q44)-M44</f>
        <v>8</v>
      </c>
      <c r="G44" s="112">
        <f>SUM(J44,L44,N44,P44,R44)-N44</f>
        <v>33</v>
      </c>
      <c r="H44" s="114"/>
      <c r="I44" s="101">
        <v>3.5</v>
      </c>
      <c r="J44" s="17">
        <v>11</v>
      </c>
      <c r="K44" s="139">
        <v>1.5</v>
      </c>
      <c r="L44" s="140">
        <v>14</v>
      </c>
      <c r="M44" s="101">
        <v>1.5</v>
      </c>
      <c r="N44" s="17">
        <v>11</v>
      </c>
      <c r="O44" s="101">
        <v>3</v>
      </c>
      <c r="P44" s="17">
        <v>8</v>
      </c>
      <c r="Q44" s="16"/>
      <c r="R44" s="17"/>
    </row>
    <row r="45" spans="1:18" ht="15" customHeight="1">
      <c r="A45" s="156">
        <v>9</v>
      </c>
      <c r="B45" s="142" t="s">
        <v>200</v>
      </c>
      <c r="C45" s="143">
        <v>1368</v>
      </c>
      <c r="D45" s="144" t="s">
        <v>80</v>
      </c>
      <c r="E45" s="145" t="s">
        <v>201</v>
      </c>
      <c r="F45" s="111">
        <f aca="true" t="shared" si="2" ref="F45:F56">SUM(I45,K45,M45,O45,Q45)</f>
        <v>6</v>
      </c>
      <c r="G45" s="112">
        <f aca="true" t="shared" si="3" ref="G45:G56">SUM(J45,L45,N45,P45,R45)</f>
        <v>42</v>
      </c>
      <c r="H45" s="114" t="s">
        <v>350</v>
      </c>
      <c r="I45" s="101"/>
      <c r="J45" s="17"/>
      <c r="K45" s="129">
        <v>2</v>
      </c>
      <c r="L45" s="130">
        <v>14.5</v>
      </c>
      <c r="M45" s="101">
        <v>2.5</v>
      </c>
      <c r="N45" s="17">
        <v>14.5</v>
      </c>
      <c r="O45" s="16">
        <v>1.5</v>
      </c>
      <c r="P45" s="17">
        <v>13</v>
      </c>
      <c r="Q45" s="101"/>
      <c r="R45" s="17"/>
    </row>
    <row r="46" spans="1:18" ht="15" customHeight="1">
      <c r="A46" s="156">
        <v>10</v>
      </c>
      <c r="B46" s="142" t="s">
        <v>198</v>
      </c>
      <c r="C46" s="143">
        <v>1386</v>
      </c>
      <c r="D46" s="144" t="s">
        <v>24</v>
      </c>
      <c r="E46" s="145" t="s">
        <v>199</v>
      </c>
      <c r="F46" s="111">
        <f t="shared" si="2"/>
        <v>6</v>
      </c>
      <c r="G46" s="112">
        <f t="shared" si="3"/>
        <v>29.5</v>
      </c>
      <c r="H46" s="114"/>
      <c r="I46" s="101"/>
      <c r="J46" s="17"/>
      <c r="K46" s="129">
        <v>2.5</v>
      </c>
      <c r="L46" s="130">
        <v>9</v>
      </c>
      <c r="M46" s="101">
        <v>1.5</v>
      </c>
      <c r="N46" s="17">
        <v>10</v>
      </c>
      <c r="O46" s="16">
        <v>2</v>
      </c>
      <c r="P46" s="17">
        <v>10.5</v>
      </c>
      <c r="Q46" s="16"/>
      <c r="R46" s="17"/>
    </row>
    <row r="47" spans="1:18" ht="15" customHeight="1">
      <c r="A47" s="156">
        <v>11</v>
      </c>
      <c r="B47" s="104" t="s">
        <v>153</v>
      </c>
      <c r="C47" s="150">
        <v>1832</v>
      </c>
      <c r="D47" s="152" t="s">
        <v>21</v>
      </c>
      <c r="E47" s="154" t="s">
        <v>154</v>
      </c>
      <c r="F47" s="111">
        <f t="shared" si="2"/>
        <v>5.5</v>
      </c>
      <c r="G47" s="112">
        <f t="shared" si="3"/>
        <v>27</v>
      </c>
      <c r="H47" s="114" t="s">
        <v>212</v>
      </c>
      <c r="I47" s="101">
        <v>3.5</v>
      </c>
      <c r="J47" s="17">
        <v>12.5</v>
      </c>
      <c r="K47" s="139"/>
      <c r="L47" s="140"/>
      <c r="M47" s="101"/>
      <c r="N47" s="17"/>
      <c r="O47" s="16">
        <v>2</v>
      </c>
      <c r="P47" s="17">
        <v>14.5</v>
      </c>
      <c r="Q47" s="101"/>
      <c r="R47" s="17"/>
    </row>
    <row r="48" spans="1:18" ht="15" customHeight="1">
      <c r="A48" s="156">
        <v>12</v>
      </c>
      <c r="B48" s="142" t="s">
        <v>196</v>
      </c>
      <c r="C48" s="143">
        <v>1608</v>
      </c>
      <c r="D48" s="144" t="s">
        <v>24</v>
      </c>
      <c r="E48" s="145" t="s">
        <v>197</v>
      </c>
      <c r="F48" s="111">
        <f t="shared" si="2"/>
        <v>5.5</v>
      </c>
      <c r="G48" s="112">
        <f t="shared" si="3"/>
        <v>25.5</v>
      </c>
      <c r="H48" s="114"/>
      <c r="I48" s="101"/>
      <c r="J48" s="17"/>
      <c r="K48" s="129">
        <v>2.5</v>
      </c>
      <c r="L48" s="130">
        <v>13.5</v>
      </c>
      <c r="M48" s="101"/>
      <c r="N48" s="17"/>
      <c r="O48" s="16">
        <v>3</v>
      </c>
      <c r="P48" s="17">
        <v>12</v>
      </c>
      <c r="Q48" s="101"/>
      <c r="R48" s="17"/>
    </row>
    <row r="49" spans="1:18" ht="15" customHeight="1">
      <c r="A49" s="156">
        <v>13</v>
      </c>
      <c r="B49" s="104" t="s">
        <v>163</v>
      </c>
      <c r="C49" s="150">
        <v>1501</v>
      </c>
      <c r="D49" s="152" t="s">
        <v>24</v>
      </c>
      <c r="E49" s="154" t="s">
        <v>164</v>
      </c>
      <c r="F49" s="111">
        <f t="shared" si="2"/>
        <v>5</v>
      </c>
      <c r="G49" s="112">
        <f t="shared" si="3"/>
        <v>22</v>
      </c>
      <c r="H49" s="114"/>
      <c r="I49" s="101">
        <v>3</v>
      </c>
      <c r="J49" s="17">
        <v>13</v>
      </c>
      <c r="K49" s="139"/>
      <c r="L49" s="140"/>
      <c r="M49" s="101"/>
      <c r="N49" s="17"/>
      <c r="O49" s="101">
        <v>2</v>
      </c>
      <c r="P49" s="17">
        <v>9</v>
      </c>
      <c r="Q49" s="16"/>
      <c r="R49" s="17"/>
    </row>
    <row r="50" spans="1:18" ht="15" customHeight="1">
      <c r="A50" s="156">
        <v>14</v>
      </c>
      <c r="B50" s="142" t="s">
        <v>204</v>
      </c>
      <c r="C50" s="143">
        <v>1000</v>
      </c>
      <c r="D50" s="144" t="s">
        <v>205</v>
      </c>
      <c r="E50" s="145">
        <v>35990</v>
      </c>
      <c r="F50" s="111">
        <f t="shared" si="2"/>
        <v>4</v>
      </c>
      <c r="G50" s="112">
        <f t="shared" si="3"/>
        <v>23</v>
      </c>
      <c r="H50" s="114"/>
      <c r="I50" s="101"/>
      <c r="J50" s="17"/>
      <c r="K50" s="129">
        <v>1.5</v>
      </c>
      <c r="L50" s="130">
        <v>11.5</v>
      </c>
      <c r="M50" s="101"/>
      <c r="N50" s="17"/>
      <c r="O50" s="16">
        <v>2.5</v>
      </c>
      <c r="P50" s="17">
        <v>11.5</v>
      </c>
      <c r="Q50" s="101"/>
      <c r="R50" s="17"/>
    </row>
    <row r="51" spans="1:18" ht="15" customHeight="1">
      <c r="A51" s="156">
        <v>15</v>
      </c>
      <c r="B51" s="90" t="s">
        <v>247</v>
      </c>
      <c r="C51" s="98">
        <v>1250</v>
      </c>
      <c r="D51" s="92" t="s">
        <v>226</v>
      </c>
      <c r="E51" s="126" t="s">
        <v>248</v>
      </c>
      <c r="F51" s="111">
        <f t="shared" si="2"/>
        <v>3</v>
      </c>
      <c r="G51" s="112">
        <f t="shared" si="3"/>
        <v>19.5</v>
      </c>
      <c r="H51" s="114"/>
      <c r="I51" s="101"/>
      <c r="J51" s="17"/>
      <c r="K51" s="159"/>
      <c r="L51" s="140"/>
      <c r="M51" s="101">
        <v>2</v>
      </c>
      <c r="N51" s="17">
        <v>9.5</v>
      </c>
      <c r="O51" s="16">
        <v>1</v>
      </c>
      <c r="P51" s="17">
        <v>10</v>
      </c>
      <c r="Q51" s="16"/>
      <c r="R51" s="17"/>
    </row>
    <row r="52" spans="1:18" ht="15" customHeight="1">
      <c r="A52" s="156">
        <v>16</v>
      </c>
      <c r="B52" s="321" t="s">
        <v>386</v>
      </c>
      <c r="C52" s="98">
        <v>1741</v>
      </c>
      <c r="D52" s="322" t="s">
        <v>21</v>
      </c>
      <c r="E52" s="323">
        <v>35737</v>
      </c>
      <c r="F52" s="111">
        <f t="shared" si="2"/>
        <v>3</v>
      </c>
      <c r="G52" s="112">
        <f t="shared" si="3"/>
        <v>12.5</v>
      </c>
      <c r="H52" s="114"/>
      <c r="I52" s="101"/>
      <c r="J52" s="17"/>
      <c r="K52" s="159"/>
      <c r="L52" s="140"/>
      <c r="M52" s="101"/>
      <c r="N52" s="17"/>
      <c r="O52" s="16">
        <v>3</v>
      </c>
      <c r="P52" s="17">
        <v>12.5</v>
      </c>
      <c r="Q52" s="101"/>
      <c r="R52" s="17"/>
    </row>
    <row r="53" spans="1:18" ht="15" customHeight="1">
      <c r="A53" s="156">
        <v>17</v>
      </c>
      <c r="B53" s="142" t="s">
        <v>202</v>
      </c>
      <c r="C53" s="143">
        <v>1000</v>
      </c>
      <c r="D53" s="144" t="s">
        <v>203</v>
      </c>
      <c r="E53" s="145">
        <v>35759</v>
      </c>
      <c r="F53" s="111">
        <f t="shared" si="2"/>
        <v>2</v>
      </c>
      <c r="G53" s="112">
        <f t="shared" si="3"/>
        <v>8.5</v>
      </c>
      <c r="H53" s="114"/>
      <c r="I53" s="101"/>
      <c r="J53" s="17"/>
      <c r="K53" s="129">
        <v>2</v>
      </c>
      <c r="L53" s="130">
        <v>8.5</v>
      </c>
      <c r="M53" s="101"/>
      <c r="N53" s="17"/>
      <c r="O53" s="16"/>
      <c r="P53" s="17"/>
      <c r="Q53" s="101"/>
      <c r="R53" s="17"/>
    </row>
    <row r="54" spans="1:18" ht="15" customHeight="1">
      <c r="A54" s="156">
        <v>18</v>
      </c>
      <c r="B54" s="104" t="s">
        <v>177</v>
      </c>
      <c r="C54" s="150">
        <v>1000</v>
      </c>
      <c r="D54" s="152" t="s">
        <v>209</v>
      </c>
      <c r="E54" s="154" t="s">
        <v>178</v>
      </c>
      <c r="F54" s="111">
        <f t="shared" si="2"/>
        <v>1.5</v>
      </c>
      <c r="G54" s="112">
        <f t="shared" si="3"/>
        <v>11.5</v>
      </c>
      <c r="H54" s="114"/>
      <c r="I54" s="101">
        <v>1.5</v>
      </c>
      <c r="J54" s="17">
        <v>11.5</v>
      </c>
      <c r="K54" s="141"/>
      <c r="L54" s="17"/>
      <c r="M54" s="101"/>
      <c r="N54" s="17"/>
      <c r="O54" s="16"/>
      <c r="P54" s="17"/>
      <c r="Q54" s="101"/>
      <c r="R54" s="17"/>
    </row>
    <row r="55" spans="1:18" ht="15" customHeight="1">
      <c r="A55" s="156">
        <v>19</v>
      </c>
      <c r="B55" s="104" t="s">
        <v>179</v>
      </c>
      <c r="C55" s="150">
        <v>1250</v>
      </c>
      <c r="D55" s="152" t="s">
        <v>19</v>
      </c>
      <c r="E55" s="154" t="s">
        <v>180</v>
      </c>
      <c r="F55" s="111">
        <f t="shared" si="2"/>
        <v>1.5</v>
      </c>
      <c r="G55" s="112">
        <f t="shared" si="3"/>
        <v>10</v>
      </c>
      <c r="H55" s="114"/>
      <c r="I55" s="101">
        <v>1.5</v>
      </c>
      <c r="J55" s="17">
        <v>10</v>
      </c>
      <c r="K55" s="141"/>
      <c r="L55" s="17"/>
      <c r="M55" s="101"/>
      <c r="N55" s="17"/>
      <c r="O55" s="16"/>
      <c r="P55" s="17"/>
      <c r="Q55" s="101"/>
      <c r="R55" s="17"/>
    </row>
    <row r="56" spans="1:18" ht="15" customHeight="1">
      <c r="A56" s="54">
        <v>20</v>
      </c>
      <c r="B56" s="142" t="s">
        <v>207</v>
      </c>
      <c r="C56" s="143">
        <v>1000</v>
      </c>
      <c r="D56" s="144" t="s">
        <v>206</v>
      </c>
      <c r="E56" s="145">
        <v>35951</v>
      </c>
      <c r="F56" s="111">
        <f t="shared" si="2"/>
        <v>0</v>
      </c>
      <c r="G56" s="112">
        <f t="shared" si="3"/>
        <v>9.5</v>
      </c>
      <c r="H56" s="114"/>
      <c r="I56" s="101"/>
      <c r="J56" s="17"/>
      <c r="K56" s="160">
        <v>0</v>
      </c>
      <c r="L56" s="135">
        <v>9.5</v>
      </c>
      <c r="M56" s="101"/>
      <c r="N56" s="17"/>
      <c r="O56" s="16"/>
      <c r="P56" s="17"/>
      <c r="Q56" s="101"/>
      <c r="R56" s="17"/>
    </row>
    <row r="57" spans="1:18" ht="15" customHeight="1">
      <c r="A57" s="54"/>
      <c r="B57" s="90"/>
      <c r="C57" s="98"/>
      <c r="D57" s="92"/>
      <c r="E57" s="126"/>
      <c r="F57" s="111"/>
      <c r="G57" s="112"/>
      <c r="H57" s="114"/>
      <c r="I57" s="101"/>
      <c r="J57" s="17"/>
      <c r="K57" s="133"/>
      <c r="L57" s="136"/>
      <c r="M57" s="101"/>
      <c r="N57" s="17"/>
      <c r="O57" s="16"/>
      <c r="P57" s="17"/>
      <c r="Q57" s="16"/>
      <c r="R57" s="17"/>
    </row>
    <row r="58" spans="1:18" ht="15" customHeight="1">
      <c r="A58" s="54"/>
      <c r="B58" s="90"/>
      <c r="C58" s="98"/>
      <c r="D58" s="92"/>
      <c r="E58" s="126"/>
      <c r="F58" s="111"/>
      <c r="G58" s="112"/>
      <c r="H58" s="114"/>
      <c r="I58" s="101"/>
      <c r="J58" s="17"/>
      <c r="K58" s="133"/>
      <c r="L58" s="136"/>
      <c r="M58" s="101"/>
      <c r="N58" s="17"/>
      <c r="O58" s="16"/>
      <c r="P58" s="17"/>
      <c r="Q58" s="16"/>
      <c r="R58" s="17"/>
    </row>
    <row r="59" spans="1:18" ht="15" customHeight="1">
      <c r="A59" s="54"/>
      <c r="B59" s="90"/>
      <c r="C59" s="98"/>
      <c r="D59" s="92"/>
      <c r="E59" s="126"/>
      <c r="F59" s="111"/>
      <c r="G59" s="112"/>
      <c r="H59" s="114"/>
      <c r="I59" s="101"/>
      <c r="J59" s="17"/>
      <c r="K59" s="133"/>
      <c r="L59" s="136"/>
      <c r="M59" s="101"/>
      <c r="N59" s="17"/>
      <c r="O59" s="16"/>
      <c r="P59" s="17"/>
      <c r="Q59" s="16"/>
      <c r="R59" s="17"/>
    </row>
    <row r="60" spans="1:18" ht="15" customHeight="1">
      <c r="A60" s="54"/>
      <c r="B60" s="90"/>
      <c r="C60" s="98"/>
      <c r="D60" s="92"/>
      <c r="E60" s="126"/>
      <c r="F60" s="111"/>
      <c r="G60" s="112"/>
      <c r="H60" s="114"/>
      <c r="I60" s="101"/>
      <c r="J60" s="17"/>
      <c r="K60" s="133"/>
      <c r="L60" s="136"/>
      <c r="M60" s="101"/>
      <c r="N60" s="17"/>
      <c r="O60" s="16"/>
      <c r="P60" s="17"/>
      <c r="Q60" s="101"/>
      <c r="R60" s="17"/>
    </row>
    <row r="61" spans="1:18" ht="15" customHeight="1">
      <c r="A61" s="54"/>
      <c r="B61" s="90"/>
      <c r="C61" s="98"/>
      <c r="D61" s="92"/>
      <c r="E61" s="138"/>
      <c r="F61" s="111"/>
      <c r="G61" s="112"/>
      <c r="H61" s="114"/>
      <c r="I61" s="101"/>
      <c r="J61" s="17"/>
      <c r="K61" s="139"/>
      <c r="L61" s="140"/>
      <c r="M61" s="101"/>
      <c r="N61" s="17"/>
      <c r="O61" s="16"/>
      <c r="P61" s="17"/>
      <c r="Q61" s="101"/>
      <c r="R61" s="17"/>
    </row>
    <row r="62" spans="1:18" ht="15" customHeight="1">
      <c r="A62" s="54"/>
      <c r="B62" s="90"/>
      <c r="C62" s="98"/>
      <c r="D62" s="92"/>
      <c r="E62" s="126"/>
      <c r="F62" s="111"/>
      <c r="G62" s="112"/>
      <c r="H62" s="114"/>
      <c r="I62" s="101"/>
      <c r="J62" s="17"/>
      <c r="K62" s="134"/>
      <c r="L62" s="137"/>
      <c r="M62" s="101"/>
      <c r="N62" s="17"/>
      <c r="O62" s="16"/>
      <c r="P62" s="17"/>
      <c r="Q62" s="101"/>
      <c r="R62" s="17"/>
    </row>
    <row r="63" spans="1:18" ht="15" customHeight="1">
      <c r="A63" s="54"/>
      <c r="B63" s="90"/>
      <c r="C63" s="98"/>
      <c r="D63" s="92"/>
      <c r="E63" s="126"/>
      <c r="F63" s="111"/>
      <c r="G63" s="112"/>
      <c r="H63" s="114"/>
      <c r="I63" s="101"/>
      <c r="J63" s="17"/>
      <c r="K63" s="129"/>
      <c r="L63" s="130"/>
      <c r="M63" s="101"/>
      <c r="N63" s="17"/>
      <c r="O63" s="16"/>
      <c r="P63" s="17"/>
      <c r="Q63" s="101"/>
      <c r="R63" s="17"/>
    </row>
    <row r="64" spans="1:18" ht="15" customHeight="1">
      <c r="A64" s="54"/>
      <c r="B64" s="90"/>
      <c r="C64" s="98"/>
      <c r="D64" s="92"/>
      <c r="E64" s="126"/>
      <c r="F64" s="111"/>
      <c r="G64" s="112"/>
      <c r="H64" s="114"/>
      <c r="I64" s="101"/>
      <c r="J64" s="17"/>
      <c r="K64" s="131"/>
      <c r="L64" s="17"/>
      <c r="M64" s="101"/>
      <c r="N64" s="17"/>
      <c r="O64" s="16"/>
      <c r="P64" s="17"/>
      <c r="Q64" s="101"/>
      <c r="R64" s="17"/>
    </row>
    <row r="65" spans="1:18" ht="15" customHeight="1">
      <c r="A65" s="54"/>
      <c r="B65" s="90"/>
      <c r="C65" s="98"/>
      <c r="D65" s="92"/>
      <c r="E65" s="126"/>
      <c r="F65" s="111"/>
      <c r="G65" s="112"/>
      <c r="H65" s="114"/>
      <c r="I65" s="101"/>
      <c r="J65" s="17"/>
      <c r="K65" s="16"/>
      <c r="L65" s="17"/>
      <c r="M65" s="101"/>
      <c r="N65" s="17"/>
      <c r="O65" s="16"/>
      <c r="P65" s="17"/>
      <c r="Q65" s="101"/>
      <c r="R65" s="17"/>
    </row>
    <row r="66" spans="1:18" ht="15" customHeight="1">
      <c r="A66" s="54"/>
      <c r="B66" s="90"/>
      <c r="C66" s="98"/>
      <c r="D66" s="92"/>
      <c r="E66" s="126"/>
      <c r="F66" s="111"/>
      <c r="G66" s="112"/>
      <c r="H66" s="114"/>
      <c r="I66" s="101"/>
      <c r="J66" s="17"/>
      <c r="K66" s="16"/>
      <c r="L66" s="17"/>
      <c r="M66" s="101"/>
      <c r="N66" s="17"/>
      <c r="O66" s="16"/>
      <c r="P66" s="17"/>
      <c r="Q66" s="101"/>
      <c r="R66" s="17"/>
    </row>
    <row r="67" spans="1:18" ht="15" customHeight="1">
      <c r="A67" s="54"/>
      <c r="B67" s="90"/>
      <c r="C67" s="98"/>
      <c r="D67" s="92"/>
      <c r="E67" s="126"/>
      <c r="F67" s="111"/>
      <c r="G67" s="112"/>
      <c r="H67" s="114"/>
      <c r="I67" s="101"/>
      <c r="J67" s="17"/>
      <c r="K67" s="16"/>
      <c r="L67" s="17"/>
      <c r="M67" s="101"/>
      <c r="N67" s="17"/>
      <c r="O67" s="16"/>
      <c r="P67" s="17"/>
      <c r="Q67" s="101"/>
      <c r="R67" s="17"/>
    </row>
    <row r="68" spans="1:18" ht="15" customHeight="1">
      <c r="A68" s="54"/>
      <c r="B68" s="90"/>
      <c r="C68" s="98"/>
      <c r="D68" s="92"/>
      <c r="E68" s="126"/>
      <c r="F68" s="111"/>
      <c r="G68" s="112"/>
      <c r="H68" s="114"/>
      <c r="I68" s="101"/>
      <c r="J68" s="17"/>
      <c r="K68" s="16"/>
      <c r="L68" s="17"/>
      <c r="M68" s="101"/>
      <c r="N68" s="17"/>
      <c r="O68" s="16"/>
      <c r="P68" s="17"/>
      <c r="Q68" s="101"/>
      <c r="R68" s="17"/>
    </row>
    <row r="69" spans="1:18" ht="15" customHeight="1">
      <c r="A69" s="54"/>
      <c r="B69" s="90"/>
      <c r="C69" s="98"/>
      <c r="D69" s="92"/>
      <c r="E69" s="126"/>
      <c r="F69" s="111"/>
      <c r="G69" s="112"/>
      <c r="H69" s="114"/>
      <c r="I69" s="101"/>
      <c r="J69" s="17"/>
      <c r="K69" s="16"/>
      <c r="L69" s="17"/>
      <c r="M69" s="101"/>
      <c r="N69" s="17"/>
      <c r="O69" s="16"/>
      <c r="P69" s="17"/>
      <c r="Q69" s="101"/>
      <c r="R69" s="17"/>
    </row>
    <row r="70" spans="1:18" ht="15" customHeight="1" thickBot="1">
      <c r="A70" s="54"/>
      <c r="B70" s="94"/>
      <c r="C70" s="99"/>
      <c r="D70" s="95"/>
      <c r="E70" s="128"/>
      <c r="F70" s="111"/>
      <c r="G70" s="112"/>
      <c r="H70" s="123"/>
      <c r="I70" s="102"/>
      <c r="J70" s="72"/>
      <c r="K70" s="71"/>
      <c r="L70" s="72"/>
      <c r="M70" s="102"/>
      <c r="N70" s="72"/>
      <c r="O70" s="71"/>
      <c r="P70" s="72"/>
      <c r="Q70" s="102"/>
      <c r="R70" s="72"/>
    </row>
    <row r="71" spans="1:18" ht="13.5" thickBot="1">
      <c r="A71" s="65"/>
      <c r="B71" s="66" t="s">
        <v>6</v>
      </c>
      <c r="C71" s="67"/>
      <c r="D71" s="67"/>
      <c r="E71" s="68"/>
      <c r="F71" s="73"/>
      <c r="G71" s="74"/>
      <c r="H71" s="75"/>
      <c r="I71" s="73"/>
      <c r="J71" s="76"/>
      <c r="K71" s="77"/>
      <c r="L71" s="78"/>
      <c r="M71" s="79"/>
      <c r="N71" s="80"/>
      <c r="O71" s="81"/>
      <c r="P71" s="80"/>
      <c r="Q71" s="73"/>
      <c r="R71" s="76"/>
    </row>
    <row r="72" spans="1:18" ht="12.75" customHeight="1" hidden="1">
      <c r="A72" s="53">
        <v>1</v>
      </c>
      <c r="B72" s="2"/>
      <c r="C72" s="48"/>
      <c r="D72" s="86"/>
      <c r="E72" s="32"/>
      <c r="F72" s="42">
        <v>0</v>
      </c>
      <c r="G72" s="43">
        <v>0</v>
      </c>
      <c r="H72" s="3"/>
      <c r="I72" s="51"/>
      <c r="J72" s="22"/>
      <c r="K72" s="4"/>
      <c r="L72" s="5"/>
      <c r="M72" s="14"/>
      <c r="N72" s="13"/>
      <c r="O72" s="44"/>
      <c r="P72" s="13"/>
      <c r="Q72" s="51"/>
      <c r="R72" s="22"/>
    </row>
    <row r="73" spans="1:18" ht="12.75" customHeight="1" hidden="1">
      <c r="A73" s="54">
        <v>2</v>
      </c>
      <c r="B73" s="6"/>
      <c r="C73" s="49"/>
      <c r="D73" s="85"/>
      <c r="E73" s="33"/>
      <c r="F73" s="42">
        <v>0</v>
      </c>
      <c r="G73" s="43">
        <v>0</v>
      </c>
      <c r="H73" s="7"/>
      <c r="I73" s="25"/>
      <c r="J73" s="24"/>
      <c r="K73" s="25"/>
      <c r="L73" s="24"/>
      <c r="M73" s="25"/>
      <c r="N73" s="24"/>
      <c r="O73" s="25"/>
      <c r="P73" s="24"/>
      <c r="Q73" s="25"/>
      <c r="R73" s="24"/>
    </row>
    <row r="74" spans="1:18" ht="12.75" customHeight="1" hidden="1">
      <c r="A74" s="54">
        <v>3</v>
      </c>
      <c r="B74" s="6"/>
      <c r="C74" s="49"/>
      <c r="D74" s="85"/>
      <c r="E74" s="33"/>
      <c r="F74" s="42">
        <v>0</v>
      </c>
      <c r="G74" s="43">
        <v>0</v>
      </c>
      <c r="H74" s="7"/>
      <c r="I74" s="23"/>
      <c r="J74" s="24"/>
      <c r="K74" s="16"/>
      <c r="L74" s="17"/>
      <c r="M74" s="16"/>
      <c r="N74" s="17"/>
      <c r="O74" s="15"/>
      <c r="P74" s="9"/>
      <c r="Q74" s="23"/>
      <c r="R74" s="24"/>
    </row>
    <row r="75" spans="1:18" ht="12.75" customHeight="1" hidden="1">
      <c r="A75" s="54">
        <v>4</v>
      </c>
      <c r="B75" s="6"/>
      <c r="C75" s="49"/>
      <c r="D75" s="85"/>
      <c r="E75" s="33"/>
      <c r="F75" s="42">
        <v>0</v>
      </c>
      <c r="G75" s="43">
        <v>0</v>
      </c>
      <c r="H75" s="7"/>
      <c r="I75" s="31"/>
      <c r="J75" s="30"/>
      <c r="K75" s="16"/>
      <c r="L75" s="17"/>
      <c r="M75" s="8"/>
      <c r="N75" s="9"/>
      <c r="O75" s="15"/>
      <c r="P75" s="9"/>
      <c r="Q75" s="25"/>
      <c r="R75" s="24"/>
    </row>
    <row r="76" spans="1:18" ht="12.75" customHeight="1" hidden="1">
      <c r="A76" s="54">
        <v>5</v>
      </c>
      <c r="B76" s="6"/>
      <c r="C76" s="49"/>
      <c r="D76" s="85"/>
      <c r="E76" s="33"/>
      <c r="F76" s="42">
        <v>0</v>
      </c>
      <c r="G76" s="43">
        <v>0</v>
      </c>
      <c r="H76" s="7"/>
      <c r="I76" s="23"/>
      <c r="J76" s="24"/>
      <c r="K76" s="16"/>
      <c r="L76" s="17"/>
      <c r="M76" s="8"/>
      <c r="N76" s="9"/>
      <c r="O76" s="15"/>
      <c r="P76" s="9"/>
      <c r="Q76" s="25"/>
      <c r="R76" s="24"/>
    </row>
    <row r="77" spans="1:18" ht="12.75" customHeight="1" hidden="1">
      <c r="A77" s="54">
        <v>6</v>
      </c>
      <c r="B77" s="6"/>
      <c r="C77" s="49"/>
      <c r="D77" s="85"/>
      <c r="E77" s="33"/>
      <c r="F77" s="42">
        <v>0</v>
      </c>
      <c r="G77" s="43">
        <v>0</v>
      </c>
      <c r="H77" s="7"/>
      <c r="I77" s="31"/>
      <c r="J77" s="30"/>
      <c r="K77" s="11"/>
      <c r="L77" s="10"/>
      <c r="M77" s="8"/>
      <c r="N77" s="9"/>
      <c r="O77" s="15"/>
      <c r="P77" s="9"/>
      <c r="Q77" s="23"/>
      <c r="R77" s="24"/>
    </row>
    <row r="78" spans="1:18" ht="12.75" customHeight="1" hidden="1">
      <c r="A78" s="54">
        <v>7</v>
      </c>
      <c r="B78" s="6"/>
      <c r="C78" s="49"/>
      <c r="D78" s="85"/>
      <c r="E78" s="33"/>
      <c r="F78" s="42">
        <v>0</v>
      </c>
      <c r="G78" s="43">
        <v>0</v>
      </c>
      <c r="H78" s="7"/>
      <c r="I78" s="23"/>
      <c r="J78" s="24"/>
      <c r="K78" s="16"/>
      <c r="L78" s="17"/>
      <c r="M78" s="8"/>
      <c r="N78" s="9"/>
      <c r="O78" s="15"/>
      <c r="P78" s="9"/>
      <c r="Q78" s="23"/>
      <c r="R78" s="24"/>
    </row>
    <row r="79" spans="1:18" ht="12.75" customHeight="1" hidden="1">
      <c r="A79" s="54">
        <v>8</v>
      </c>
      <c r="B79" s="6"/>
      <c r="C79" s="49"/>
      <c r="D79" s="85"/>
      <c r="E79" s="33"/>
      <c r="F79" s="42">
        <v>0</v>
      </c>
      <c r="G79" s="43">
        <v>0</v>
      </c>
      <c r="H79" s="7"/>
      <c r="I79" s="23"/>
      <c r="J79" s="24"/>
      <c r="K79" s="18"/>
      <c r="L79" s="19"/>
      <c r="M79" s="18"/>
      <c r="N79" s="19"/>
      <c r="O79" s="25"/>
      <c r="P79" s="24"/>
      <c r="Q79" s="25"/>
      <c r="R79" s="24"/>
    </row>
    <row r="80" spans="1:18" ht="13.5" customHeight="1" hidden="1">
      <c r="A80" s="55">
        <v>9</v>
      </c>
      <c r="B80" s="28"/>
      <c r="C80" s="50"/>
      <c r="D80" s="87"/>
      <c r="E80" s="34"/>
      <c r="F80" s="36"/>
      <c r="G80" s="37"/>
      <c r="H80" s="12"/>
      <c r="I80" s="38"/>
      <c r="J80" s="26"/>
      <c r="K80" s="39"/>
      <c r="L80" s="40"/>
      <c r="M80" s="20"/>
      <c r="N80" s="21"/>
      <c r="O80" s="41"/>
      <c r="P80" s="21"/>
      <c r="Q80" s="29"/>
      <c r="R80" s="27"/>
    </row>
    <row r="82" spans="2:3" ht="12.75">
      <c r="B82" s="82"/>
      <c r="C82" t="s">
        <v>8</v>
      </c>
    </row>
    <row r="83" spans="2:6" ht="12.75">
      <c r="B83" s="83" t="s">
        <v>9</v>
      </c>
      <c r="C83" s="83"/>
      <c r="D83" s="83"/>
      <c r="E83" s="83"/>
      <c r="F83" s="84"/>
    </row>
  </sheetData>
  <sheetProtection/>
  <mergeCells count="17">
    <mergeCell ref="O35:P35"/>
    <mergeCell ref="Q35:R35"/>
    <mergeCell ref="A35:E36"/>
    <mergeCell ref="F35:G35"/>
    <mergeCell ref="H35:H36"/>
    <mergeCell ref="I35:J35"/>
    <mergeCell ref="K35:L35"/>
    <mergeCell ref="M35:N35"/>
    <mergeCell ref="A8:E9"/>
    <mergeCell ref="F8:G8"/>
    <mergeCell ref="H8:H9"/>
    <mergeCell ref="I8:I9"/>
    <mergeCell ref="S8:T8"/>
    <mergeCell ref="K8:L8"/>
    <mergeCell ref="M8:N8"/>
    <mergeCell ref="O8:P8"/>
    <mergeCell ref="Q8:R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6"/>
  <sheetViews>
    <sheetView zoomScale="90" zoomScaleNormal="90" zoomScalePageLayoutView="0" workbookViewId="0" topLeftCell="A19">
      <selection activeCell="F28" sqref="F28"/>
    </sheetView>
  </sheetViews>
  <sheetFormatPr defaultColWidth="9.00390625" defaultRowHeight="12.75"/>
  <cols>
    <col min="1" max="1" width="4.125" style="52" customWidth="1"/>
    <col min="2" max="2" width="20.625" style="0" customWidth="1"/>
    <col min="3" max="3" width="6.25390625" style="0" customWidth="1"/>
    <col min="4" max="4" width="23.125" style="0" bestFit="1" customWidth="1"/>
    <col min="5" max="5" width="12.875" style="0" customWidth="1"/>
    <col min="6" max="6" width="8.00390625" style="45" customWidth="1"/>
    <col min="7" max="7" width="6.75390625" style="45" customWidth="1"/>
    <col min="8" max="8" width="12.875" style="0" customWidth="1"/>
    <col min="9" max="9" width="14.75390625" style="63" bestFit="1" customWidth="1"/>
    <col min="10" max="10" width="4.875" style="63" customWidth="1"/>
    <col min="11" max="11" width="5.00390625" style="62" bestFit="1" customWidth="1"/>
    <col min="12" max="12" width="4.875" style="62" customWidth="1"/>
    <col min="13" max="13" width="5.00390625" style="62" bestFit="1" customWidth="1"/>
    <col min="14" max="14" width="4.875" style="62" customWidth="1"/>
    <col min="15" max="15" width="5.00390625" style="62" bestFit="1" customWidth="1"/>
    <col min="16" max="16" width="4.875" style="62" customWidth="1"/>
    <col min="17" max="17" width="5.00390625" style="63" bestFit="1" customWidth="1"/>
    <col min="18" max="18" width="4.875" style="63" customWidth="1"/>
    <col min="19" max="19" width="5.00390625" style="0" bestFit="1" customWidth="1"/>
    <col min="20" max="20" width="4.875" style="0" bestFit="1" customWidth="1"/>
  </cols>
  <sheetData>
    <row r="1" spans="2:18" ht="22.5" customHeight="1">
      <c r="B1" s="88" t="s">
        <v>11</v>
      </c>
      <c r="H1" s="1"/>
      <c r="I1" s="35"/>
      <c r="J1" s="35"/>
      <c r="K1" s="56"/>
      <c r="L1" s="56"/>
      <c r="M1" s="56"/>
      <c r="N1" s="56"/>
      <c r="O1" s="56"/>
      <c r="P1" s="56"/>
      <c r="Q1" s="35"/>
      <c r="R1" s="35"/>
    </row>
    <row r="2" spans="1:18" s="161" customFormat="1" ht="12.75" customHeight="1">
      <c r="A2" s="201"/>
      <c r="B2" s="202" t="s">
        <v>3</v>
      </c>
      <c r="F2" s="203"/>
      <c r="G2" s="203"/>
      <c r="H2" s="1"/>
      <c r="I2" s="35"/>
      <c r="J2" s="35"/>
      <c r="K2" s="56"/>
      <c r="L2" s="56"/>
      <c r="M2" s="56"/>
      <c r="N2" s="56"/>
      <c r="O2" s="56"/>
      <c r="P2" s="56"/>
      <c r="Q2" s="35"/>
      <c r="R2" s="35"/>
    </row>
    <row r="3" spans="1:18" s="161" customFormat="1" ht="12.75" customHeight="1">
      <c r="A3" s="204"/>
      <c r="B3" s="161" t="s">
        <v>357</v>
      </c>
      <c r="F3" s="203"/>
      <c r="G3" s="203"/>
      <c r="I3" s="205"/>
      <c r="J3" s="205"/>
      <c r="K3" s="206"/>
      <c r="L3" s="206"/>
      <c r="M3" s="206"/>
      <c r="N3" s="206"/>
      <c r="O3" s="206"/>
      <c r="P3" s="206"/>
      <c r="Q3" s="205"/>
      <c r="R3" s="205"/>
    </row>
    <row r="4" spans="1:18" s="161" customFormat="1" ht="12.75" customHeight="1">
      <c r="A4" s="204">
        <v>1</v>
      </c>
      <c r="B4" s="161" t="s">
        <v>256</v>
      </c>
      <c r="D4" s="161" t="s">
        <v>354</v>
      </c>
      <c r="F4" s="203"/>
      <c r="G4" s="203"/>
      <c r="I4" s="205"/>
      <c r="J4" s="205"/>
      <c r="K4" s="206"/>
      <c r="L4" s="206"/>
      <c r="M4" s="206"/>
      <c r="N4" s="206"/>
      <c r="O4" s="206"/>
      <c r="P4" s="206"/>
      <c r="Q4" s="205"/>
      <c r="R4" s="205"/>
    </row>
    <row r="5" spans="1:18" s="161" customFormat="1" ht="12.75" customHeight="1">
      <c r="A5" s="204">
        <v>2</v>
      </c>
      <c r="B5" s="161" t="s">
        <v>255</v>
      </c>
      <c r="D5" s="207">
        <v>6</v>
      </c>
      <c r="E5" s="161" t="s">
        <v>355</v>
      </c>
      <c r="F5" s="203"/>
      <c r="G5" s="203"/>
      <c r="I5" s="205"/>
      <c r="J5" s="205"/>
      <c r="K5" s="206"/>
      <c r="L5" s="206"/>
      <c r="M5" s="206"/>
      <c r="N5" s="206"/>
      <c r="O5" s="206"/>
      <c r="P5" s="206"/>
      <c r="Q5" s="205"/>
      <c r="R5" s="205"/>
    </row>
    <row r="6" spans="1:18" s="208" customFormat="1" ht="12" customHeight="1">
      <c r="A6" s="204"/>
      <c r="B6" s="161"/>
      <c r="C6" s="161"/>
      <c r="D6" s="207"/>
      <c r="E6" s="208" t="s">
        <v>356</v>
      </c>
      <c r="F6" s="209"/>
      <c r="G6" s="209"/>
      <c r="I6" s="210"/>
      <c r="J6" s="210"/>
      <c r="K6" s="211"/>
      <c r="L6" s="211"/>
      <c r="M6" s="211"/>
      <c r="N6" s="211"/>
      <c r="O6" s="211"/>
      <c r="P6" s="211"/>
      <c r="Q6" s="210"/>
      <c r="R6" s="210"/>
    </row>
    <row r="7" spans="2:18" ht="22.5" customHeight="1" thickBot="1">
      <c r="B7" s="199" t="s">
        <v>453</v>
      </c>
      <c r="H7" s="1"/>
      <c r="I7" s="35"/>
      <c r="J7" s="35"/>
      <c r="K7" s="56"/>
      <c r="L7" s="56"/>
      <c r="M7" s="56"/>
      <c r="N7" s="56"/>
      <c r="O7" s="56"/>
      <c r="P7" s="56"/>
      <c r="Q7" s="35"/>
      <c r="R7" s="35"/>
    </row>
    <row r="8" spans="1:20" ht="12.75" customHeight="1">
      <c r="A8" s="520" t="s">
        <v>146</v>
      </c>
      <c r="B8" s="527"/>
      <c r="C8" s="527"/>
      <c r="D8" s="527"/>
      <c r="E8" s="528"/>
      <c r="F8" s="487" t="s">
        <v>1</v>
      </c>
      <c r="G8" s="522"/>
      <c r="H8" s="523" t="s">
        <v>39</v>
      </c>
      <c r="I8" s="523" t="s">
        <v>455</v>
      </c>
      <c r="J8"/>
      <c r="K8" s="514">
        <v>1</v>
      </c>
      <c r="L8" s="515"/>
      <c r="M8" s="516">
        <v>2</v>
      </c>
      <c r="N8" s="517"/>
      <c r="O8" s="516">
        <v>3</v>
      </c>
      <c r="P8" s="517"/>
      <c r="Q8" s="516">
        <v>4</v>
      </c>
      <c r="R8" s="517"/>
      <c r="S8" s="512">
        <v>5</v>
      </c>
      <c r="T8" s="513"/>
    </row>
    <row r="9" spans="1:20" ht="17.25" customHeight="1" thickBot="1">
      <c r="A9" s="529"/>
      <c r="B9" s="530"/>
      <c r="C9" s="530"/>
      <c r="D9" s="530"/>
      <c r="E9" s="531"/>
      <c r="F9" s="46" t="s">
        <v>2</v>
      </c>
      <c r="G9" s="436" t="s">
        <v>4</v>
      </c>
      <c r="H9" s="524"/>
      <c r="I9" s="524"/>
      <c r="J9"/>
      <c r="K9" s="57" t="s">
        <v>2</v>
      </c>
      <c r="L9" s="58" t="s">
        <v>4</v>
      </c>
      <c r="M9" s="59" t="s">
        <v>2</v>
      </c>
      <c r="N9" s="60" t="s">
        <v>4</v>
      </c>
      <c r="O9" s="59" t="s">
        <v>2</v>
      </c>
      <c r="P9" s="60" t="s">
        <v>4</v>
      </c>
      <c r="Q9" s="59" t="s">
        <v>2</v>
      </c>
      <c r="R9" s="60" t="s">
        <v>4</v>
      </c>
      <c r="S9" s="61" t="s">
        <v>2</v>
      </c>
      <c r="T9" s="58" t="s">
        <v>4</v>
      </c>
    </row>
    <row r="10" spans="1:20" ht="17.25" customHeight="1" thickBot="1">
      <c r="A10" s="439" t="s">
        <v>389</v>
      </c>
      <c r="B10" s="439" t="s">
        <v>390</v>
      </c>
      <c r="C10" s="439" t="s">
        <v>391</v>
      </c>
      <c r="D10" s="439" t="s">
        <v>392</v>
      </c>
      <c r="E10" s="439" t="s">
        <v>393</v>
      </c>
      <c r="F10" s="436" t="s">
        <v>394</v>
      </c>
      <c r="G10" s="436" t="s">
        <v>395</v>
      </c>
      <c r="H10" s="437" t="s">
        <v>396</v>
      </c>
      <c r="I10" s="438"/>
      <c r="J10" t="s">
        <v>397</v>
      </c>
      <c r="K10" s="440" t="s">
        <v>456</v>
      </c>
      <c r="L10" s="440"/>
      <c r="M10" s="441" t="s">
        <v>456</v>
      </c>
      <c r="N10" s="441"/>
      <c r="O10" s="441" t="s">
        <v>456</v>
      </c>
      <c r="P10" s="441"/>
      <c r="Q10" s="441" t="s">
        <v>456</v>
      </c>
      <c r="R10" s="441"/>
      <c r="S10" s="440" t="s">
        <v>456</v>
      </c>
      <c r="T10" s="440"/>
    </row>
    <row r="11" spans="1:20" ht="13.5" customHeight="1" thickTop="1">
      <c r="A11" s="53">
        <v>1</v>
      </c>
      <c r="B11" s="89" t="s">
        <v>151</v>
      </c>
      <c r="C11" s="146">
        <v>1966</v>
      </c>
      <c r="D11" s="89" t="s">
        <v>29</v>
      </c>
      <c r="E11" s="147" t="s">
        <v>152</v>
      </c>
      <c r="F11" s="111">
        <f aca="true" t="shared" si="0" ref="F11:F45">SUM(K11+M11+O11+Q11+S11)</f>
        <v>13</v>
      </c>
      <c r="G11" s="442">
        <f aca="true" t="shared" si="1" ref="G11:G45">SUM(L11,N11,P11,R11,T11)</f>
        <v>45</v>
      </c>
      <c r="H11" s="437"/>
      <c r="I11" s="438">
        <v>1</v>
      </c>
      <c r="J11" s="443" t="s">
        <v>398</v>
      </c>
      <c r="K11" s="404">
        <v>4.5</v>
      </c>
      <c r="L11" s="403">
        <v>15</v>
      </c>
      <c r="M11" s="423">
        <v>4</v>
      </c>
      <c r="N11" s="424">
        <v>14</v>
      </c>
      <c r="O11" s="416"/>
      <c r="P11" s="406"/>
      <c r="Q11" s="404">
        <v>4.5</v>
      </c>
      <c r="R11" s="403">
        <v>16</v>
      </c>
      <c r="S11" s="416"/>
      <c r="T11" s="444"/>
    </row>
    <row r="12" spans="1:20" ht="13.5" customHeight="1">
      <c r="A12" s="54" t="s">
        <v>399</v>
      </c>
      <c r="B12" s="148" t="s">
        <v>191</v>
      </c>
      <c r="C12" s="149">
        <v>1717</v>
      </c>
      <c r="D12" s="151" t="s">
        <v>29</v>
      </c>
      <c r="E12" s="153" t="s">
        <v>192</v>
      </c>
      <c r="F12" s="111">
        <f t="shared" si="0"/>
        <v>12</v>
      </c>
      <c r="G12" s="442">
        <f t="shared" si="1"/>
        <v>42</v>
      </c>
      <c r="H12" s="437"/>
      <c r="I12" s="438">
        <v>2</v>
      </c>
      <c r="J12" s="445" t="s">
        <v>398</v>
      </c>
      <c r="K12" s="411"/>
      <c r="L12" s="412"/>
      <c r="M12" s="432"/>
      <c r="N12" s="433"/>
      <c r="O12" s="410">
        <v>4.5</v>
      </c>
      <c r="P12" s="409">
        <v>12.5</v>
      </c>
      <c r="Q12" s="408">
        <v>3.5</v>
      </c>
      <c r="R12" s="409">
        <v>16</v>
      </c>
      <c r="S12" s="411">
        <v>4</v>
      </c>
      <c r="T12" s="446">
        <v>13.5</v>
      </c>
    </row>
    <row r="13" spans="1:20" ht="13.5" customHeight="1">
      <c r="A13" s="54" t="s">
        <v>400</v>
      </c>
      <c r="B13" s="89" t="s">
        <v>157</v>
      </c>
      <c r="C13" s="146">
        <v>1719</v>
      </c>
      <c r="D13" s="89" t="s">
        <v>80</v>
      </c>
      <c r="E13" s="147" t="s">
        <v>158</v>
      </c>
      <c r="F13" s="111">
        <f t="shared" si="0"/>
        <v>11</v>
      </c>
      <c r="G13" s="442">
        <f t="shared" si="1"/>
        <v>46.5</v>
      </c>
      <c r="H13" s="437" t="s">
        <v>388</v>
      </c>
      <c r="I13" s="438">
        <v>3</v>
      </c>
      <c r="J13" s="445" t="s">
        <v>401</v>
      </c>
      <c r="K13" s="411"/>
      <c r="L13" s="412"/>
      <c r="M13" s="410">
        <v>3.5</v>
      </c>
      <c r="N13" s="409">
        <v>15.5</v>
      </c>
      <c r="O13" s="410">
        <v>3.5</v>
      </c>
      <c r="P13" s="409">
        <v>14.5</v>
      </c>
      <c r="Q13" s="408"/>
      <c r="R13" s="409"/>
      <c r="S13" s="411">
        <v>4</v>
      </c>
      <c r="T13" s="446">
        <v>16.5</v>
      </c>
    </row>
    <row r="14" spans="1:20" ht="13.5" customHeight="1">
      <c r="A14" s="54" t="s">
        <v>402</v>
      </c>
      <c r="B14" s="89" t="s">
        <v>149</v>
      </c>
      <c r="C14" s="146">
        <v>1963</v>
      </c>
      <c r="D14" s="89" t="s">
        <v>24</v>
      </c>
      <c r="E14" s="147" t="s">
        <v>150</v>
      </c>
      <c r="F14" s="111">
        <f t="shared" si="0"/>
        <v>11</v>
      </c>
      <c r="G14" s="442">
        <f t="shared" si="1"/>
        <v>38.5</v>
      </c>
      <c r="H14" s="437"/>
      <c r="I14" s="438">
        <v>4</v>
      </c>
      <c r="J14" s="445" t="s">
        <v>398</v>
      </c>
      <c r="K14" s="410">
        <v>4.5</v>
      </c>
      <c r="L14" s="409">
        <v>15.5</v>
      </c>
      <c r="M14" s="411"/>
      <c r="N14" s="412"/>
      <c r="O14" s="410">
        <v>3</v>
      </c>
      <c r="P14" s="409">
        <v>9</v>
      </c>
      <c r="Q14" s="408">
        <v>3.5</v>
      </c>
      <c r="R14" s="409">
        <v>14</v>
      </c>
      <c r="S14" s="413"/>
      <c r="T14" s="446"/>
    </row>
    <row r="15" spans="1:20" ht="13.5" customHeight="1">
      <c r="A15" s="54" t="s">
        <v>403</v>
      </c>
      <c r="B15" s="148" t="s">
        <v>190</v>
      </c>
      <c r="C15" s="149">
        <v>1580</v>
      </c>
      <c r="D15" s="151" t="s">
        <v>21</v>
      </c>
      <c r="E15" s="153" t="s">
        <v>139</v>
      </c>
      <c r="F15" s="111">
        <f t="shared" si="0"/>
        <v>10.5</v>
      </c>
      <c r="G15" s="442">
        <f t="shared" si="1"/>
        <v>42</v>
      </c>
      <c r="H15" s="437" t="s">
        <v>212</v>
      </c>
      <c r="I15" s="438"/>
      <c r="J15" s="445" t="s">
        <v>401</v>
      </c>
      <c r="K15" s="411"/>
      <c r="L15" s="412"/>
      <c r="M15" s="434">
        <v>3</v>
      </c>
      <c r="N15" s="435">
        <v>15</v>
      </c>
      <c r="O15" s="410"/>
      <c r="P15" s="409"/>
      <c r="Q15" s="408">
        <v>4</v>
      </c>
      <c r="R15" s="409">
        <v>16</v>
      </c>
      <c r="S15" s="411">
        <v>3.5</v>
      </c>
      <c r="T15" s="446">
        <v>11</v>
      </c>
    </row>
    <row r="16" spans="1:20" ht="13.5" customHeight="1">
      <c r="A16" s="54" t="s">
        <v>404</v>
      </c>
      <c r="B16" s="89" t="s">
        <v>161</v>
      </c>
      <c r="C16" s="146">
        <v>1634</v>
      </c>
      <c r="D16" s="89" t="s">
        <v>29</v>
      </c>
      <c r="E16" s="147" t="s">
        <v>162</v>
      </c>
      <c r="F16" s="111">
        <f t="shared" si="0"/>
        <v>10.5</v>
      </c>
      <c r="G16" s="442">
        <f t="shared" si="1"/>
        <v>41</v>
      </c>
      <c r="H16" s="437" t="s">
        <v>212</v>
      </c>
      <c r="I16" s="438"/>
      <c r="J16" s="445" t="s">
        <v>401</v>
      </c>
      <c r="K16" s="410">
        <v>3</v>
      </c>
      <c r="L16" s="409">
        <v>14</v>
      </c>
      <c r="M16" s="410">
        <v>3.5</v>
      </c>
      <c r="N16" s="409">
        <v>12.5</v>
      </c>
      <c r="O16" s="411"/>
      <c r="P16" s="412"/>
      <c r="Q16" s="408"/>
      <c r="R16" s="409"/>
      <c r="S16" s="411">
        <v>4</v>
      </c>
      <c r="T16" s="446">
        <v>14.5</v>
      </c>
    </row>
    <row r="17" spans="1:20" ht="13.5" customHeight="1">
      <c r="A17" s="54" t="s">
        <v>405</v>
      </c>
      <c r="B17" s="89" t="s">
        <v>159</v>
      </c>
      <c r="C17" s="146">
        <v>1684</v>
      </c>
      <c r="D17" s="89" t="s">
        <v>24</v>
      </c>
      <c r="E17" s="147" t="s">
        <v>160</v>
      </c>
      <c r="F17" s="111">
        <f t="shared" si="0"/>
        <v>10.5</v>
      </c>
      <c r="G17" s="442">
        <f t="shared" si="1"/>
        <v>39.5</v>
      </c>
      <c r="H17" s="437" t="s">
        <v>388</v>
      </c>
      <c r="I17" s="438"/>
      <c r="J17" s="445" t="s">
        <v>401</v>
      </c>
      <c r="K17" s="410">
        <v>3</v>
      </c>
      <c r="L17" s="409">
        <v>14</v>
      </c>
      <c r="M17" s="411"/>
      <c r="N17" s="412"/>
      <c r="O17" s="410">
        <v>4</v>
      </c>
      <c r="P17" s="409">
        <v>11.5</v>
      </c>
      <c r="Q17" s="408">
        <v>3.5</v>
      </c>
      <c r="R17" s="409">
        <v>14</v>
      </c>
      <c r="S17" s="413"/>
      <c r="T17" s="446"/>
    </row>
    <row r="18" spans="1:20" ht="13.5" customHeight="1">
      <c r="A18" s="54" t="s">
        <v>406</v>
      </c>
      <c r="B18" s="89" t="s">
        <v>155</v>
      </c>
      <c r="C18" s="146">
        <v>1413</v>
      </c>
      <c r="D18" s="89" t="s">
        <v>80</v>
      </c>
      <c r="E18" s="147" t="s">
        <v>156</v>
      </c>
      <c r="F18" s="111">
        <f t="shared" si="0"/>
        <v>9</v>
      </c>
      <c r="G18" s="442">
        <f t="shared" si="1"/>
        <v>30</v>
      </c>
      <c r="H18" s="437" t="s">
        <v>407</v>
      </c>
      <c r="I18" s="438"/>
      <c r="J18" s="445" t="s">
        <v>401</v>
      </c>
      <c r="K18" s="410">
        <v>3.5</v>
      </c>
      <c r="L18" s="409">
        <v>11</v>
      </c>
      <c r="M18" s="410"/>
      <c r="N18" s="409"/>
      <c r="O18" s="410"/>
      <c r="P18" s="409"/>
      <c r="Q18" s="408">
        <v>3</v>
      </c>
      <c r="R18" s="409">
        <v>8</v>
      </c>
      <c r="S18" s="411">
        <v>2.5</v>
      </c>
      <c r="T18" s="446">
        <v>11</v>
      </c>
    </row>
    <row r="19" spans="1:20" ht="13.5" customHeight="1">
      <c r="A19" s="54" t="s">
        <v>408</v>
      </c>
      <c r="B19" s="89" t="s">
        <v>165</v>
      </c>
      <c r="C19" s="146">
        <v>1489</v>
      </c>
      <c r="D19" s="89" t="s">
        <v>29</v>
      </c>
      <c r="E19" s="147" t="s">
        <v>166</v>
      </c>
      <c r="F19" s="111">
        <f t="shared" si="0"/>
        <v>8.5</v>
      </c>
      <c r="G19" s="442">
        <f t="shared" si="1"/>
        <v>41.5</v>
      </c>
      <c r="H19" s="437" t="s">
        <v>212</v>
      </c>
      <c r="I19" s="438"/>
      <c r="J19" s="445" t="s">
        <v>401</v>
      </c>
      <c r="K19" s="410">
        <v>2.5</v>
      </c>
      <c r="L19" s="409">
        <v>15</v>
      </c>
      <c r="M19" s="410">
        <v>3</v>
      </c>
      <c r="N19" s="409">
        <v>11.5</v>
      </c>
      <c r="O19" s="410">
        <v>3</v>
      </c>
      <c r="P19" s="409">
        <v>15</v>
      </c>
      <c r="Q19" s="413"/>
      <c r="R19" s="412"/>
      <c r="S19" s="413"/>
      <c r="T19" s="446"/>
    </row>
    <row r="20" spans="1:20" ht="13.5" customHeight="1">
      <c r="A20" s="54" t="s">
        <v>409</v>
      </c>
      <c r="B20" s="148" t="s">
        <v>196</v>
      </c>
      <c r="C20" s="149">
        <v>1608</v>
      </c>
      <c r="D20" s="151" t="s">
        <v>24</v>
      </c>
      <c r="E20" s="153" t="s">
        <v>197</v>
      </c>
      <c r="F20" s="111">
        <f t="shared" si="0"/>
        <v>8.5</v>
      </c>
      <c r="G20" s="442">
        <f t="shared" si="1"/>
        <v>36.5</v>
      </c>
      <c r="H20" s="437" t="s">
        <v>252</v>
      </c>
      <c r="I20" s="438"/>
      <c r="J20" s="445" t="s">
        <v>401</v>
      </c>
      <c r="K20" s="411"/>
      <c r="L20" s="412"/>
      <c r="M20" s="434">
        <v>2.5</v>
      </c>
      <c r="N20" s="435">
        <v>13.5</v>
      </c>
      <c r="O20" s="411"/>
      <c r="P20" s="412"/>
      <c r="Q20" s="408">
        <v>3</v>
      </c>
      <c r="R20" s="409">
        <v>12</v>
      </c>
      <c r="S20" s="411">
        <v>3</v>
      </c>
      <c r="T20" s="446">
        <v>11</v>
      </c>
    </row>
    <row r="21" spans="1:20" ht="13.5" customHeight="1">
      <c r="A21" s="54" t="s">
        <v>410</v>
      </c>
      <c r="B21" s="89" t="s">
        <v>167</v>
      </c>
      <c r="C21" s="146">
        <v>1552</v>
      </c>
      <c r="D21" s="89" t="s">
        <v>24</v>
      </c>
      <c r="E21" s="147" t="s">
        <v>168</v>
      </c>
      <c r="F21" s="111">
        <f t="shared" si="0"/>
        <v>8</v>
      </c>
      <c r="G21" s="442">
        <f t="shared" si="1"/>
        <v>39</v>
      </c>
      <c r="H21" s="437" t="s">
        <v>407</v>
      </c>
      <c r="I21" s="438"/>
      <c r="J21" s="445" t="s">
        <v>401</v>
      </c>
      <c r="K21" s="410">
        <v>2.5</v>
      </c>
      <c r="L21" s="409">
        <v>13</v>
      </c>
      <c r="M21" s="434">
        <v>3</v>
      </c>
      <c r="N21" s="435">
        <v>11</v>
      </c>
      <c r="O21" s="410">
        <v>2.5</v>
      </c>
      <c r="P21" s="409">
        <v>15</v>
      </c>
      <c r="Q21" s="413"/>
      <c r="R21" s="412"/>
      <c r="S21" s="411"/>
      <c r="T21" s="446"/>
    </row>
    <row r="22" spans="1:20" ht="13.5" customHeight="1">
      <c r="A22" s="54" t="s">
        <v>411</v>
      </c>
      <c r="B22" s="148" t="s">
        <v>193</v>
      </c>
      <c r="C22" s="149">
        <v>1422</v>
      </c>
      <c r="D22" s="151" t="s">
        <v>194</v>
      </c>
      <c r="E22" s="153" t="s">
        <v>195</v>
      </c>
      <c r="F22" s="111">
        <f t="shared" si="0"/>
        <v>8</v>
      </c>
      <c r="G22" s="442">
        <f t="shared" si="1"/>
        <v>38</v>
      </c>
      <c r="H22" s="437" t="s">
        <v>412</v>
      </c>
      <c r="I22" s="438"/>
      <c r="J22" s="445" t="s">
        <v>413</v>
      </c>
      <c r="K22" s="411"/>
      <c r="L22" s="412"/>
      <c r="M22" s="434">
        <v>3</v>
      </c>
      <c r="N22" s="435">
        <v>10.5</v>
      </c>
      <c r="O22" s="410">
        <v>2</v>
      </c>
      <c r="P22" s="409">
        <v>13.5</v>
      </c>
      <c r="Q22" s="408"/>
      <c r="R22" s="409"/>
      <c r="S22" s="411">
        <v>3</v>
      </c>
      <c r="T22" s="446">
        <v>14</v>
      </c>
    </row>
    <row r="23" spans="1:20" ht="13.5" customHeight="1">
      <c r="A23" s="54" t="s">
        <v>414</v>
      </c>
      <c r="B23" s="89" t="s">
        <v>175</v>
      </c>
      <c r="C23" s="146">
        <v>1432</v>
      </c>
      <c r="D23" s="89" t="s">
        <v>29</v>
      </c>
      <c r="E23" s="147" t="s">
        <v>176</v>
      </c>
      <c r="F23" s="111">
        <f t="shared" si="0"/>
        <v>8</v>
      </c>
      <c r="G23" s="442">
        <f t="shared" si="1"/>
        <v>37.5</v>
      </c>
      <c r="H23" s="437" t="s">
        <v>407</v>
      </c>
      <c r="I23" s="438"/>
      <c r="J23" s="445" t="s">
        <v>401</v>
      </c>
      <c r="K23" s="411"/>
      <c r="L23" s="412"/>
      <c r="M23" s="410">
        <v>2.5</v>
      </c>
      <c r="N23" s="409">
        <v>13.5</v>
      </c>
      <c r="O23" s="410">
        <v>3</v>
      </c>
      <c r="P23" s="409">
        <v>9.5</v>
      </c>
      <c r="Q23" s="408">
        <v>2.5</v>
      </c>
      <c r="R23" s="409">
        <v>14.5</v>
      </c>
      <c r="S23" s="413"/>
      <c r="T23" s="446"/>
    </row>
    <row r="24" spans="1:20" ht="13.5" customHeight="1">
      <c r="A24" s="54" t="s">
        <v>415</v>
      </c>
      <c r="B24" s="148" t="s">
        <v>184</v>
      </c>
      <c r="C24" s="149">
        <v>2031</v>
      </c>
      <c r="D24" s="151" t="s">
        <v>29</v>
      </c>
      <c r="E24" s="153" t="s">
        <v>185</v>
      </c>
      <c r="F24" s="111">
        <f t="shared" si="0"/>
        <v>8</v>
      </c>
      <c r="G24" s="442">
        <f t="shared" si="1"/>
        <v>32.5</v>
      </c>
      <c r="H24" s="437" t="s">
        <v>407</v>
      </c>
      <c r="I24" s="438">
        <v>5</v>
      </c>
      <c r="J24" s="445" t="s">
        <v>416</v>
      </c>
      <c r="K24" s="411"/>
      <c r="L24" s="412"/>
      <c r="M24" s="434">
        <v>4</v>
      </c>
      <c r="N24" s="435">
        <v>17</v>
      </c>
      <c r="O24" s="410">
        <v>4</v>
      </c>
      <c r="P24" s="409">
        <v>15.5</v>
      </c>
      <c r="Q24" s="413"/>
      <c r="R24" s="412"/>
      <c r="S24" s="411"/>
      <c r="T24" s="446"/>
    </row>
    <row r="25" spans="1:20" ht="13.5" customHeight="1">
      <c r="A25" s="54" t="s">
        <v>417</v>
      </c>
      <c r="B25" s="89" t="s">
        <v>163</v>
      </c>
      <c r="C25" s="146">
        <v>1556</v>
      </c>
      <c r="D25" s="89" t="s">
        <v>24</v>
      </c>
      <c r="E25" s="147" t="s">
        <v>164</v>
      </c>
      <c r="F25" s="111">
        <f t="shared" si="0"/>
        <v>8</v>
      </c>
      <c r="G25" s="442">
        <f t="shared" si="1"/>
        <v>32</v>
      </c>
      <c r="H25" s="437" t="s">
        <v>407</v>
      </c>
      <c r="I25" s="438"/>
      <c r="J25" s="445" t="s">
        <v>401</v>
      </c>
      <c r="K25" s="410">
        <v>3</v>
      </c>
      <c r="L25" s="409">
        <v>13</v>
      </c>
      <c r="M25" s="411"/>
      <c r="N25" s="412"/>
      <c r="O25" s="411"/>
      <c r="P25" s="412"/>
      <c r="Q25" s="410">
        <v>2</v>
      </c>
      <c r="R25" s="409">
        <v>9</v>
      </c>
      <c r="S25" s="411">
        <v>3</v>
      </c>
      <c r="T25" s="446">
        <v>10</v>
      </c>
    </row>
    <row r="26" spans="1:20" ht="13.5" customHeight="1">
      <c r="A26" s="54" t="s">
        <v>418</v>
      </c>
      <c r="B26" s="148" t="s">
        <v>200</v>
      </c>
      <c r="C26" s="149">
        <v>1368</v>
      </c>
      <c r="D26" s="151" t="s">
        <v>80</v>
      </c>
      <c r="E26" s="153" t="s">
        <v>201</v>
      </c>
      <c r="F26" s="111">
        <f t="shared" si="0"/>
        <v>7</v>
      </c>
      <c r="G26" s="442">
        <f t="shared" si="1"/>
        <v>43</v>
      </c>
      <c r="H26" s="437" t="s">
        <v>412</v>
      </c>
      <c r="I26" s="438"/>
      <c r="J26" s="445" t="s">
        <v>419</v>
      </c>
      <c r="K26" s="411"/>
      <c r="L26" s="412"/>
      <c r="M26" s="434">
        <v>2</v>
      </c>
      <c r="N26" s="435">
        <v>14.5</v>
      </c>
      <c r="O26" s="410">
        <v>2.5</v>
      </c>
      <c r="P26" s="409">
        <v>14.5</v>
      </c>
      <c r="Q26" s="408"/>
      <c r="R26" s="409"/>
      <c r="S26" s="411">
        <v>2.5</v>
      </c>
      <c r="T26" s="446">
        <v>14</v>
      </c>
    </row>
    <row r="27" spans="1:20" ht="13.5" customHeight="1">
      <c r="A27" s="54" t="s">
        <v>420</v>
      </c>
      <c r="B27" s="148" t="s">
        <v>198</v>
      </c>
      <c r="C27" s="149">
        <v>1386</v>
      </c>
      <c r="D27" s="151" t="s">
        <v>24</v>
      </c>
      <c r="E27" s="153" t="s">
        <v>199</v>
      </c>
      <c r="F27" s="111">
        <f t="shared" si="0"/>
        <v>6.5</v>
      </c>
      <c r="G27" s="442">
        <f t="shared" si="1"/>
        <v>31.5</v>
      </c>
      <c r="H27" s="437"/>
      <c r="I27" s="438"/>
      <c r="J27" s="445" t="s">
        <v>401</v>
      </c>
      <c r="K27" s="411"/>
      <c r="L27" s="412"/>
      <c r="M27" s="434">
        <v>2.5</v>
      </c>
      <c r="N27" s="435">
        <v>9</v>
      </c>
      <c r="O27" s="410"/>
      <c r="P27" s="409"/>
      <c r="Q27" s="408">
        <v>2</v>
      </c>
      <c r="R27" s="409">
        <v>10.5</v>
      </c>
      <c r="S27" s="413">
        <v>2</v>
      </c>
      <c r="T27" s="446">
        <v>12</v>
      </c>
    </row>
    <row r="28" spans="1:20" ht="13.5" customHeight="1">
      <c r="A28" s="54" t="s">
        <v>421</v>
      </c>
      <c r="B28" s="104" t="s">
        <v>173</v>
      </c>
      <c r="C28" s="150">
        <v>1338</v>
      </c>
      <c r="D28" s="152" t="s">
        <v>96</v>
      </c>
      <c r="E28" s="154" t="s">
        <v>174</v>
      </c>
      <c r="F28" s="111">
        <f t="shared" si="0"/>
        <v>6</v>
      </c>
      <c r="G28" s="442">
        <f t="shared" si="1"/>
        <v>38</v>
      </c>
      <c r="H28" s="437" t="s">
        <v>412</v>
      </c>
      <c r="I28" s="438"/>
      <c r="J28" s="445" t="s">
        <v>422</v>
      </c>
      <c r="K28" s="410">
        <v>2</v>
      </c>
      <c r="L28" s="409">
        <v>13</v>
      </c>
      <c r="M28" s="447">
        <v>2</v>
      </c>
      <c r="N28" s="448">
        <v>11.5</v>
      </c>
      <c r="O28" s="411"/>
      <c r="P28" s="412"/>
      <c r="Q28" s="408"/>
      <c r="R28" s="409"/>
      <c r="S28" s="411">
        <v>2</v>
      </c>
      <c r="T28" s="446">
        <v>13.5</v>
      </c>
    </row>
    <row r="29" spans="1:20" ht="13.5" customHeight="1">
      <c r="A29" s="53" t="s">
        <v>423</v>
      </c>
      <c r="B29" s="104" t="s">
        <v>153</v>
      </c>
      <c r="C29" s="150">
        <v>1851</v>
      </c>
      <c r="D29" s="152" t="s">
        <v>21</v>
      </c>
      <c r="E29" s="154" t="s">
        <v>154</v>
      </c>
      <c r="F29" s="111">
        <f t="shared" si="0"/>
        <v>5.5</v>
      </c>
      <c r="G29" s="442">
        <f t="shared" si="1"/>
        <v>27</v>
      </c>
      <c r="H29" s="437" t="s">
        <v>212</v>
      </c>
      <c r="I29" s="438">
        <v>6</v>
      </c>
      <c r="J29" s="445" t="s">
        <v>401</v>
      </c>
      <c r="K29" s="410">
        <v>3.5</v>
      </c>
      <c r="L29" s="409">
        <v>12.5</v>
      </c>
      <c r="M29" s="449"/>
      <c r="N29" s="428"/>
      <c r="O29" s="411"/>
      <c r="P29" s="412"/>
      <c r="Q29" s="410">
        <v>2</v>
      </c>
      <c r="R29" s="409">
        <v>14.5</v>
      </c>
      <c r="S29" s="411"/>
      <c r="T29" s="446"/>
    </row>
    <row r="30" spans="1:20" ht="13.5" customHeight="1">
      <c r="A30" s="54" t="s">
        <v>424</v>
      </c>
      <c r="B30" s="142" t="s">
        <v>204</v>
      </c>
      <c r="C30" s="143">
        <v>1000</v>
      </c>
      <c r="D30" s="144" t="s">
        <v>205</v>
      </c>
      <c r="E30" s="145">
        <v>35990</v>
      </c>
      <c r="F30" s="111">
        <f t="shared" si="0"/>
        <v>5</v>
      </c>
      <c r="G30" s="442">
        <f t="shared" si="1"/>
        <v>34.5</v>
      </c>
      <c r="H30" s="437"/>
      <c r="I30" s="438"/>
      <c r="J30" s="445" t="s">
        <v>401</v>
      </c>
      <c r="K30" s="411"/>
      <c r="L30" s="412"/>
      <c r="M30" s="432">
        <v>1.5</v>
      </c>
      <c r="N30" s="433">
        <v>11.5</v>
      </c>
      <c r="O30" s="411"/>
      <c r="P30" s="412"/>
      <c r="Q30" s="408">
        <v>2.5</v>
      </c>
      <c r="R30" s="409">
        <v>11.5</v>
      </c>
      <c r="S30" s="413">
        <v>1</v>
      </c>
      <c r="T30" s="446">
        <v>11.5</v>
      </c>
    </row>
    <row r="31" spans="1:20" ht="13.5" customHeight="1">
      <c r="A31" s="54" t="s">
        <v>425</v>
      </c>
      <c r="B31" s="104" t="s">
        <v>171</v>
      </c>
      <c r="C31" s="150">
        <v>1100</v>
      </c>
      <c r="D31" s="152" t="s">
        <v>29</v>
      </c>
      <c r="E31" s="154" t="s">
        <v>172</v>
      </c>
      <c r="F31" s="111">
        <f t="shared" si="0"/>
        <v>4</v>
      </c>
      <c r="G31" s="442">
        <f t="shared" si="1"/>
        <v>35</v>
      </c>
      <c r="H31" s="437" t="s">
        <v>412</v>
      </c>
      <c r="I31" s="438"/>
      <c r="J31" s="445" t="s">
        <v>422</v>
      </c>
      <c r="K31" s="410">
        <v>2</v>
      </c>
      <c r="L31" s="409">
        <v>13.5</v>
      </c>
      <c r="M31" s="447">
        <v>1</v>
      </c>
      <c r="N31" s="448">
        <v>11.5</v>
      </c>
      <c r="O31" s="411"/>
      <c r="P31" s="412"/>
      <c r="Q31" s="408"/>
      <c r="R31" s="409"/>
      <c r="S31" s="411">
        <v>1</v>
      </c>
      <c r="T31" s="446">
        <v>10</v>
      </c>
    </row>
    <row r="32" spans="1:20" ht="13.5" customHeight="1">
      <c r="A32" s="54" t="s">
        <v>426</v>
      </c>
      <c r="B32" s="104" t="s">
        <v>169</v>
      </c>
      <c r="C32" s="150">
        <v>1427</v>
      </c>
      <c r="D32" s="152" t="s">
        <v>21</v>
      </c>
      <c r="E32" s="154" t="s">
        <v>170</v>
      </c>
      <c r="F32" s="111">
        <f t="shared" si="0"/>
        <v>3.5</v>
      </c>
      <c r="G32" s="442">
        <f t="shared" si="1"/>
        <v>27</v>
      </c>
      <c r="H32" s="437"/>
      <c r="I32" s="438"/>
      <c r="J32" s="445" t="s">
        <v>398</v>
      </c>
      <c r="K32" s="410">
        <v>2</v>
      </c>
      <c r="L32" s="409">
        <v>16</v>
      </c>
      <c r="M32" s="449"/>
      <c r="N32" s="428"/>
      <c r="O32" s="410">
        <v>1.5</v>
      </c>
      <c r="P32" s="409">
        <v>11</v>
      </c>
      <c r="Q32" s="411"/>
      <c r="R32" s="412"/>
      <c r="S32" s="411"/>
      <c r="T32" s="446"/>
    </row>
    <row r="33" spans="1:20" ht="13.5" customHeight="1">
      <c r="A33" s="54" t="s">
        <v>427</v>
      </c>
      <c r="B33" s="142" t="s">
        <v>186</v>
      </c>
      <c r="C33" s="143">
        <v>1966</v>
      </c>
      <c r="D33" s="144" t="s">
        <v>16</v>
      </c>
      <c r="E33" s="145" t="s">
        <v>187</v>
      </c>
      <c r="F33" s="111">
        <f t="shared" si="0"/>
        <v>3.5</v>
      </c>
      <c r="G33" s="442">
        <f t="shared" si="1"/>
        <v>15.5</v>
      </c>
      <c r="H33" s="437"/>
      <c r="I33" s="438"/>
      <c r="J33" s="445" t="s">
        <v>398</v>
      </c>
      <c r="K33" s="411"/>
      <c r="L33" s="412"/>
      <c r="M33" s="432">
        <v>3.5</v>
      </c>
      <c r="N33" s="433">
        <v>15.5</v>
      </c>
      <c r="O33" s="411"/>
      <c r="P33" s="412"/>
      <c r="Q33" s="413"/>
      <c r="R33" s="412"/>
      <c r="S33" s="411"/>
      <c r="T33" s="446"/>
    </row>
    <row r="34" spans="1:20" ht="13.5" customHeight="1">
      <c r="A34" s="54" t="s">
        <v>428</v>
      </c>
      <c r="B34" s="90" t="s">
        <v>247</v>
      </c>
      <c r="C34" s="98">
        <v>1250</v>
      </c>
      <c r="D34" s="92" t="s">
        <v>226</v>
      </c>
      <c r="E34" s="126" t="s">
        <v>248</v>
      </c>
      <c r="F34" s="111">
        <f t="shared" si="0"/>
        <v>3</v>
      </c>
      <c r="G34" s="442">
        <f t="shared" si="1"/>
        <v>19.5</v>
      </c>
      <c r="H34" s="437"/>
      <c r="I34" s="438"/>
      <c r="J34" s="445" t="s">
        <v>401</v>
      </c>
      <c r="K34" s="411"/>
      <c r="L34" s="412"/>
      <c r="M34" s="427"/>
      <c r="N34" s="428"/>
      <c r="O34" s="410">
        <v>2</v>
      </c>
      <c r="P34" s="409">
        <v>9.5</v>
      </c>
      <c r="Q34" s="408">
        <v>1</v>
      </c>
      <c r="R34" s="409">
        <v>10</v>
      </c>
      <c r="S34" s="411"/>
      <c r="T34" s="446"/>
    </row>
    <row r="35" spans="1:20" ht="13.5" customHeight="1">
      <c r="A35" s="54" t="s">
        <v>429</v>
      </c>
      <c r="B35" s="142" t="s">
        <v>188</v>
      </c>
      <c r="C35" s="143">
        <v>1655</v>
      </c>
      <c r="D35" s="144" t="s">
        <v>21</v>
      </c>
      <c r="E35" s="145" t="s">
        <v>189</v>
      </c>
      <c r="F35" s="111">
        <f t="shared" si="0"/>
        <v>3</v>
      </c>
      <c r="G35" s="442">
        <f t="shared" si="1"/>
        <v>16.5</v>
      </c>
      <c r="H35" s="437"/>
      <c r="I35" s="438"/>
      <c r="J35" s="445" t="s">
        <v>416</v>
      </c>
      <c r="K35" s="411"/>
      <c r="L35" s="412"/>
      <c r="M35" s="432">
        <v>3</v>
      </c>
      <c r="N35" s="433">
        <v>16.5</v>
      </c>
      <c r="O35" s="411"/>
      <c r="P35" s="412"/>
      <c r="Q35" s="413"/>
      <c r="R35" s="412"/>
      <c r="S35" s="411"/>
      <c r="T35" s="446"/>
    </row>
    <row r="36" spans="1:20" ht="13.5" customHeight="1">
      <c r="A36" s="54" t="s">
        <v>430</v>
      </c>
      <c r="B36" s="90" t="s">
        <v>386</v>
      </c>
      <c r="C36" s="98">
        <v>1741</v>
      </c>
      <c r="D36" s="92" t="s">
        <v>431</v>
      </c>
      <c r="E36" s="126" t="s">
        <v>432</v>
      </c>
      <c r="F36" s="111">
        <f t="shared" si="0"/>
        <v>3</v>
      </c>
      <c r="G36" s="442">
        <f t="shared" si="1"/>
        <v>12.5</v>
      </c>
      <c r="H36" s="437"/>
      <c r="I36" s="438"/>
      <c r="J36" s="445" t="s">
        <v>401</v>
      </c>
      <c r="K36" s="411"/>
      <c r="L36" s="412"/>
      <c r="M36" s="427"/>
      <c r="N36" s="428"/>
      <c r="O36" s="411"/>
      <c r="P36" s="412"/>
      <c r="Q36" s="408">
        <v>3</v>
      </c>
      <c r="R36" s="409">
        <v>12.5</v>
      </c>
      <c r="S36" s="411"/>
      <c r="T36" s="446"/>
    </row>
    <row r="37" spans="1:20" ht="13.5" customHeight="1">
      <c r="A37" s="54" t="s">
        <v>433</v>
      </c>
      <c r="B37" s="142" t="s">
        <v>202</v>
      </c>
      <c r="C37" s="143">
        <v>1000</v>
      </c>
      <c r="D37" s="144" t="s">
        <v>203</v>
      </c>
      <c r="E37" s="145">
        <v>35759</v>
      </c>
      <c r="F37" s="111">
        <f t="shared" si="0"/>
        <v>2</v>
      </c>
      <c r="G37" s="442">
        <f t="shared" si="1"/>
        <v>8.5</v>
      </c>
      <c r="H37" s="437"/>
      <c r="I37" s="438"/>
      <c r="J37" s="445" t="s">
        <v>401</v>
      </c>
      <c r="K37" s="411"/>
      <c r="L37" s="412"/>
      <c r="M37" s="432">
        <v>2</v>
      </c>
      <c r="N37" s="433">
        <v>8.5</v>
      </c>
      <c r="O37" s="411"/>
      <c r="P37" s="412"/>
      <c r="Q37" s="413"/>
      <c r="R37" s="412"/>
      <c r="S37" s="413"/>
      <c r="T37" s="446"/>
    </row>
    <row r="38" spans="1:20" ht="13.5" customHeight="1">
      <c r="A38" s="54" t="s">
        <v>434</v>
      </c>
      <c r="B38" s="104" t="s">
        <v>177</v>
      </c>
      <c r="C38" s="150">
        <v>1000</v>
      </c>
      <c r="D38" s="152" t="s">
        <v>209</v>
      </c>
      <c r="E38" s="154" t="s">
        <v>178</v>
      </c>
      <c r="F38" s="111">
        <f t="shared" si="0"/>
        <v>1.5</v>
      </c>
      <c r="G38" s="442">
        <f t="shared" si="1"/>
        <v>11.5</v>
      </c>
      <c r="H38" s="437"/>
      <c r="I38" s="438"/>
      <c r="J38" s="445" t="s">
        <v>401</v>
      </c>
      <c r="K38" s="410">
        <v>1.5</v>
      </c>
      <c r="L38" s="409">
        <v>11.5</v>
      </c>
      <c r="M38" s="449"/>
      <c r="N38" s="428"/>
      <c r="O38" s="411"/>
      <c r="P38" s="412"/>
      <c r="Q38" s="413"/>
      <c r="R38" s="412"/>
      <c r="S38" s="413"/>
      <c r="T38" s="446"/>
    </row>
    <row r="39" spans="1:20" ht="13.5" customHeight="1">
      <c r="A39" s="54" t="s">
        <v>435</v>
      </c>
      <c r="B39" s="104" t="s">
        <v>179</v>
      </c>
      <c r="C39" s="150">
        <v>1250</v>
      </c>
      <c r="D39" s="152" t="s">
        <v>19</v>
      </c>
      <c r="E39" s="154" t="s">
        <v>180</v>
      </c>
      <c r="F39" s="111">
        <f t="shared" si="0"/>
        <v>1.5</v>
      </c>
      <c r="G39" s="442">
        <f t="shared" si="1"/>
        <v>10</v>
      </c>
      <c r="H39" s="437"/>
      <c r="I39" s="438"/>
      <c r="J39" s="445" t="s">
        <v>401</v>
      </c>
      <c r="K39" s="410">
        <v>1.5</v>
      </c>
      <c r="L39" s="409">
        <v>10</v>
      </c>
      <c r="M39" s="449"/>
      <c r="N39" s="428"/>
      <c r="O39" s="411"/>
      <c r="P39" s="412"/>
      <c r="Q39" s="413"/>
      <c r="R39" s="412"/>
      <c r="S39" s="411"/>
      <c r="T39" s="446"/>
    </row>
    <row r="40" spans="1:20" ht="13.5" customHeight="1">
      <c r="A40" s="54">
        <v>30</v>
      </c>
      <c r="B40" s="90" t="s">
        <v>249</v>
      </c>
      <c r="C40" s="98">
        <v>1000</v>
      </c>
      <c r="D40" s="92" t="s">
        <v>80</v>
      </c>
      <c r="E40" s="126" t="s">
        <v>250</v>
      </c>
      <c r="F40" s="111">
        <f t="shared" si="0"/>
        <v>1</v>
      </c>
      <c r="G40" s="442">
        <f t="shared" si="1"/>
        <v>14</v>
      </c>
      <c r="H40" s="437" t="s">
        <v>412</v>
      </c>
      <c r="I40" s="438"/>
      <c r="J40" s="445" t="s">
        <v>422</v>
      </c>
      <c r="K40" s="411"/>
      <c r="L40" s="412"/>
      <c r="M40" s="427"/>
      <c r="N40" s="428"/>
      <c r="O40" s="410">
        <v>1</v>
      </c>
      <c r="P40" s="409">
        <v>14</v>
      </c>
      <c r="Q40" s="413"/>
      <c r="R40" s="412"/>
      <c r="S40" s="411"/>
      <c r="T40" s="446"/>
    </row>
    <row r="41" spans="1:20" ht="13.5" customHeight="1">
      <c r="A41" s="54">
        <v>31</v>
      </c>
      <c r="B41" s="104" t="s">
        <v>181</v>
      </c>
      <c r="C41" s="150">
        <v>1000</v>
      </c>
      <c r="D41" s="152" t="s">
        <v>182</v>
      </c>
      <c r="E41" s="154" t="s">
        <v>183</v>
      </c>
      <c r="F41" s="111">
        <f t="shared" si="0"/>
        <v>1</v>
      </c>
      <c r="G41" s="442">
        <f t="shared" si="1"/>
        <v>12.5</v>
      </c>
      <c r="H41" s="437"/>
      <c r="I41" s="438"/>
      <c r="J41" s="445" t="s">
        <v>398</v>
      </c>
      <c r="K41" s="410">
        <v>1</v>
      </c>
      <c r="L41" s="409">
        <v>12.5</v>
      </c>
      <c r="M41" s="411"/>
      <c r="N41" s="412"/>
      <c r="O41" s="411"/>
      <c r="P41" s="412"/>
      <c r="Q41" s="413"/>
      <c r="R41" s="412"/>
      <c r="S41" s="411"/>
      <c r="T41" s="446"/>
    </row>
    <row r="42" spans="1:20" ht="13.5" customHeight="1">
      <c r="A42" s="54" t="s">
        <v>436</v>
      </c>
      <c r="B42" s="321" t="s">
        <v>437</v>
      </c>
      <c r="C42" s="98">
        <v>1000</v>
      </c>
      <c r="D42" s="322" t="s">
        <v>438</v>
      </c>
      <c r="E42" s="323">
        <v>35917</v>
      </c>
      <c r="F42" s="111">
        <f t="shared" si="0"/>
        <v>1</v>
      </c>
      <c r="G42" s="442">
        <f t="shared" si="1"/>
        <v>9.5</v>
      </c>
      <c r="H42" s="437"/>
      <c r="I42" s="438"/>
      <c r="J42" s="445" t="s">
        <v>401</v>
      </c>
      <c r="K42" s="411"/>
      <c r="L42" s="412"/>
      <c r="M42" s="413"/>
      <c r="N42" s="412"/>
      <c r="O42" s="411"/>
      <c r="P42" s="412"/>
      <c r="Q42" s="413"/>
      <c r="R42" s="412"/>
      <c r="S42" s="411">
        <v>1</v>
      </c>
      <c r="T42" s="446">
        <v>9.5</v>
      </c>
    </row>
    <row r="43" spans="1:20" ht="13.5" customHeight="1">
      <c r="A43" s="54" t="s">
        <v>387</v>
      </c>
      <c r="B43" s="321" t="s">
        <v>439</v>
      </c>
      <c r="C43" s="98">
        <v>1000</v>
      </c>
      <c r="D43" s="322" t="s">
        <v>205</v>
      </c>
      <c r="E43" s="323">
        <v>35773</v>
      </c>
      <c r="F43" s="111">
        <f t="shared" si="0"/>
        <v>1</v>
      </c>
      <c r="G43" s="442">
        <f t="shared" si="1"/>
        <v>8.5</v>
      </c>
      <c r="H43" s="437"/>
      <c r="I43" s="438"/>
      <c r="J43" s="445" t="s">
        <v>401</v>
      </c>
      <c r="K43" s="411"/>
      <c r="L43" s="412"/>
      <c r="M43" s="413"/>
      <c r="N43" s="412"/>
      <c r="O43" s="411"/>
      <c r="P43" s="412"/>
      <c r="Q43" s="413"/>
      <c r="R43" s="412"/>
      <c r="S43" s="411">
        <v>1</v>
      </c>
      <c r="T43" s="446">
        <v>8.5</v>
      </c>
    </row>
    <row r="44" spans="1:20" ht="13.5" customHeight="1">
      <c r="A44" s="54" t="s">
        <v>440</v>
      </c>
      <c r="B44" s="142" t="s">
        <v>208</v>
      </c>
      <c r="C44" s="143">
        <v>1000</v>
      </c>
      <c r="D44" s="144" t="s">
        <v>40</v>
      </c>
      <c r="E44" s="145">
        <v>35142</v>
      </c>
      <c r="F44" s="111">
        <f t="shared" si="0"/>
        <v>1</v>
      </c>
      <c r="G44" s="442">
        <f t="shared" si="1"/>
        <v>7.5</v>
      </c>
      <c r="H44" s="437" t="s">
        <v>412</v>
      </c>
      <c r="I44" s="438"/>
      <c r="J44" s="445" t="s">
        <v>422</v>
      </c>
      <c r="K44" s="411"/>
      <c r="L44" s="412"/>
      <c r="M44" s="434">
        <v>1</v>
      </c>
      <c r="N44" s="435">
        <v>7.5</v>
      </c>
      <c r="O44" s="411"/>
      <c r="P44" s="412"/>
      <c r="Q44" s="413"/>
      <c r="R44" s="412"/>
      <c r="S44" s="411"/>
      <c r="T44" s="446"/>
    </row>
    <row r="45" spans="1:20" ht="13.5" customHeight="1">
      <c r="A45" s="64" t="s">
        <v>441</v>
      </c>
      <c r="B45" s="142" t="s">
        <v>207</v>
      </c>
      <c r="C45" s="143">
        <v>1000</v>
      </c>
      <c r="D45" s="454" t="s">
        <v>206</v>
      </c>
      <c r="E45" s="455">
        <v>35951</v>
      </c>
      <c r="F45" s="456">
        <f t="shared" si="0"/>
        <v>0</v>
      </c>
      <c r="G45" s="456">
        <f t="shared" si="1"/>
        <v>9.5</v>
      </c>
      <c r="H45" s="457"/>
      <c r="I45" s="457"/>
      <c r="J45" s="458" t="s">
        <v>401</v>
      </c>
      <c r="K45" s="459"/>
      <c r="L45" s="459"/>
      <c r="M45" s="460">
        <v>0</v>
      </c>
      <c r="N45" s="460">
        <v>9.5</v>
      </c>
      <c r="O45" s="459"/>
      <c r="P45" s="459"/>
      <c r="Q45" s="461"/>
      <c r="R45" s="459"/>
      <c r="S45" s="459"/>
      <c r="T45" s="459"/>
    </row>
    <row r="46" spans="1:20" ht="13.5" customHeight="1">
      <c r="A46" s="463"/>
      <c r="B46" s="450"/>
      <c r="C46" s="464"/>
      <c r="D46" s="465"/>
      <c r="E46" s="466"/>
      <c r="F46" s="467"/>
      <c r="G46" s="467"/>
      <c r="H46" s="468"/>
      <c r="I46" s="468"/>
      <c r="J46" s="469"/>
      <c r="K46" s="451"/>
      <c r="L46" s="451"/>
      <c r="M46" s="452"/>
      <c r="N46" s="452"/>
      <c r="O46" s="451"/>
      <c r="P46" s="451"/>
      <c r="Q46" s="453"/>
      <c r="R46" s="451"/>
      <c r="S46" s="451"/>
      <c r="T46" s="451"/>
    </row>
    <row r="47" spans="1:20" s="500" customFormat="1" ht="21" thickBot="1">
      <c r="A47" s="493"/>
      <c r="B47" s="494" t="s">
        <v>461</v>
      </c>
      <c r="C47" s="495"/>
      <c r="D47" s="496"/>
      <c r="E47" s="497"/>
      <c r="F47" s="498"/>
      <c r="G47" s="498"/>
      <c r="H47" s="499"/>
      <c r="I47" s="499"/>
      <c r="K47" s="498"/>
      <c r="L47" s="498"/>
      <c r="M47" s="501"/>
      <c r="N47" s="501"/>
      <c r="O47" s="498"/>
      <c r="P47" s="498"/>
      <c r="Q47" s="502"/>
      <c r="R47" s="498"/>
      <c r="S47" s="498"/>
      <c r="T47" s="498"/>
    </row>
    <row r="48" spans="1:18" ht="12.75" customHeight="1">
      <c r="A48" s="520" t="s">
        <v>146</v>
      </c>
      <c r="B48" s="527"/>
      <c r="C48" s="527"/>
      <c r="D48" s="527"/>
      <c r="E48" s="528"/>
      <c r="F48" s="532" t="s">
        <v>1</v>
      </c>
      <c r="G48" s="533"/>
      <c r="H48" s="462" t="s">
        <v>39</v>
      </c>
      <c r="I48" s="534">
        <v>1</v>
      </c>
      <c r="J48" s="535"/>
      <c r="K48" s="536">
        <v>2</v>
      </c>
      <c r="L48" s="537"/>
      <c r="M48" s="525">
        <v>3</v>
      </c>
      <c r="N48" s="526"/>
      <c r="O48" s="525">
        <v>4</v>
      </c>
      <c r="P48" s="526"/>
      <c r="Q48" s="525">
        <v>5</v>
      </c>
      <c r="R48" s="526"/>
    </row>
    <row r="49" spans="1:18" ht="17.25" customHeight="1" thickBot="1">
      <c r="A49" s="529"/>
      <c r="B49" s="530"/>
      <c r="C49" s="530"/>
      <c r="D49" s="530"/>
      <c r="E49" s="531"/>
      <c r="F49" s="46" t="s">
        <v>2</v>
      </c>
      <c r="G49" s="47" t="s">
        <v>4</v>
      </c>
      <c r="H49" s="521"/>
      <c r="I49" s="57" t="s">
        <v>2</v>
      </c>
      <c r="J49" s="58" t="s">
        <v>4</v>
      </c>
      <c r="K49" s="59" t="s">
        <v>2</v>
      </c>
      <c r="L49" s="60" t="s">
        <v>4</v>
      </c>
      <c r="M49" s="59" t="s">
        <v>2</v>
      </c>
      <c r="N49" s="60" t="s">
        <v>4</v>
      </c>
      <c r="O49" s="59" t="s">
        <v>2</v>
      </c>
      <c r="P49" s="60" t="s">
        <v>4</v>
      </c>
      <c r="Q49" s="61" t="s">
        <v>2</v>
      </c>
      <c r="R49" s="58" t="s">
        <v>4</v>
      </c>
    </row>
    <row r="50" spans="1:18" ht="13.5" customHeight="1">
      <c r="A50" s="53">
        <v>1</v>
      </c>
      <c r="B50" s="89" t="s">
        <v>151</v>
      </c>
      <c r="C50" s="146">
        <v>2020</v>
      </c>
      <c r="D50" s="89" t="s">
        <v>29</v>
      </c>
      <c r="E50" s="147" t="s">
        <v>152</v>
      </c>
      <c r="F50" s="111">
        <f>SUM(I50,K50,M50,O50,Q50)</f>
        <v>13</v>
      </c>
      <c r="G50" s="112">
        <f>SUM(J50,L50,N50,P50,R50)</f>
        <v>45</v>
      </c>
      <c r="H50" s="113"/>
      <c r="I50" s="100">
        <v>4.5</v>
      </c>
      <c r="J50" s="5">
        <v>15</v>
      </c>
      <c r="K50" s="132">
        <v>4</v>
      </c>
      <c r="L50" s="325">
        <v>14</v>
      </c>
      <c r="M50" s="100"/>
      <c r="N50" s="5"/>
      <c r="O50" s="4">
        <v>4.5</v>
      </c>
      <c r="P50" s="5">
        <v>16</v>
      </c>
      <c r="Q50" s="100"/>
      <c r="R50" s="5"/>
    </row>
    <row r="51" spans="1:18" ht="13.5" customHeight="1">
      <c r="A51" s="54">
        <v>2</v>
      </c>
      <c r="B51" s="148" t="s">
        <v>191</v>
      </c>
      <c r="C51" s="149">
        <v>1772</v>
      </c>
      <c r="D51" s="151" t="s">
        <v>29</v>
      </c>
      <c r="E51" s="153" t="s">
        <v>192</v>
      </c>
      <c r="F51" s="111">
        <f>SUM(I51,K51,M51,O51,Q51)</f>
        <v>11</v>
      </c>
      <c r="G51" s="112">
        <f>SUM(J51,L51,N51,P51,R51)</f>
        <v>40</v>
      </c>
      <c r="H51" s="114"/>
      <c r="I51" s="101"/>
      <c r="J51" s="17"/>
      <c r="K51" s="324">
        <v>3</v>
      </c>
      <c r="L51" s="130">
        <v>11.5</v>
      </c>
      <c r="M51" s="101">
        <v>4.5</v>
      </c>
      <c r="N51" s="17">
        <v>12.5</v>
      </c>
      <c r="O51" s="16">
        <v>3.5</v>
      </c>
      <c r="P51" s="17">
        <v>16</v>
      </c>
      <c r="Q51" s="16"/>
      <c r="R51" s="17"/>
    </row>
    <row r="52" spans="1:18" ht="13.5" customHeight="1">
      <c r="A52" s="54">
        <v>3</v>
      </c>
      <c r="B52" s="89" t="s">
        <v>157</v>
      </c>
      <c r="C52" s="146">
        <v>1700</v>
      </c>
      <c r="D52" s="89" t="s">
        <v>80</v>
      </c>
      <c r="E52" s="147" t="s">
        <v>158</v>
      </c>
      <c r="F52" s="111">
        <f>SUM(I52,K52,M52,O52,Q52)-I52</f>
        <v>10.5</v>
      </c>
      <c r="G52" s="112">
        <f>SUM(J52,L52,N52,P52,R52)-J52</f>
        <v>43</v>
      </c>
      <c r="H52" s="114" t="s">
        <v>388</v>
      </c>
      <c r="I52" s="101">
        <v>3</v>
      </c>
      <c r="J52" s="17">
        <v>17</v>
      </c>
      <c r="K52" s="101">
        <v>3.5</v>
      </c>
      <c r="L52" s="17">
        <v>15.5</v>
      </c>
      <c r="M52" s="101">
        <v>3.5</v>
      </c>
      <c r="N52" s="17">
        <v>14.5</v>
      </c>
      <c r="O52" s="16">
        <v>3.5</v>
      </c>
      <c r="P52" s="17">
        <v>13</v>
      </c>
      <c r="Q52" s="101"/>
      <c r="R52" s="17"/>
    </row>
    <row r="53" spans="1:18" ht="13.5" customHeight="1">
      <c r="A53" s="54">
        <v>4</v>
      </c>
      <c r="B53" s="89" t="s">
        <v>159</v>
      </c>
      <c r="C53" s="146">
        <v>1673</v>
      </c>
      <c r="D53" s="89" t="s">
        <v>24</v>
      </c>
      <c r="E53" s="147" t="s">
        <v>160</v>
      </c>
      <c r="F53" s="111">
        <f aca="true" t="shared" si="2" ref="F53:G55">SUM(I53,K53,M53,O53,Q53)</f>
        <v>10.5</v>
      </c>
      <c r="G53" s="112">
        <f t="shared" si="2"/>
        <v>39.5</v>
      </c>
      <c r="H53" s="114" t="s">
        <v>388</v>
      </c>
      <c r="I53" s="101">
        <v>3</v>
      </c>
      <c r="J53" s="17">
        <v>14</v>
      </c>
      <c r="K53" s="101"/>
      <c r="L53" s="17"/>
      <c r="M53" s="101">
        <v>4</v>
      </c>
      <c r="N53" s="17">
        <v>11.5</v>
      </c>
      <c r="O53" s="16">
        <v>3.5</v>
      </c>
      <c r="P53" s="17">
        <v>14</v>
      </c>
      <c r="Q53" s="101"/>
      <c r="R53" s="17"/>
    </row>
    <row r="54" spans="1:18" ht="13.5" customHeight="1">
      <c r="A54" s="54">
        <v>5</v>
      </c>
      <c r="B54" s="89" t="s">
        <v>149</v>
      </c>
      <c r="C54" s="146">
        <v>1955</v>
      </c>
      <c r="D54" s="89" t="s">
        <v>24</v>
      </c>
      <c r="E54" s="147" t="s">
        <v>150</v>
      </c>
      <c r="F54" s="111">
        <f t="shared" si="2"/>
        <v>10.5</v>
      </c>
      <c r="G54" s="112">
        <f t="shared" si="2"/>
        <v>39</v>
      </c>
      <c r="H54" s="114"/>
      <c r="I54" s="101">
        <v>4.5</v>
      </c>
      <c r="J54" s="17">
        <v>15.5</v>
      </c>
      <c r="K54" s="101"/>
      <c r="L54" s="17"/>
      <c r="M54" s="101">
        <v>3</v>
      </c>
      <c r="N54" s="17">
        <v>9</v>
      </c>
      <c r="O54" s="16">
        <v>3</v>
      </c>
      <c r="P54" s="17">
        <v>14.5</v>
      </c>
      <c r="Q54" s="101"/>
      <c r="R54" s="17"/>
    </row>
    <row r="55" spans="1:18" ht="13.5" customHeight="1">
      <c r="A55" s="54">
        <v>6</v>
      </c>
      <c r="B55" s="148" t="s">
        <v>190</v>
      </c>
      <c r="C55" s="149">
        <v>1785</v>
      </c>
      <c r="D55" s="151" t="s">
        <v>21</v>
      </c>
      <c r="E55" s="153" t="s">
        <v>139</v>
      </c>
      <c r="F55" s="111">
        <f t="shared" si="2"/>
        <v>9.5</v>
      </c>
      <c r="G55" s="112">
        <f t="shared" si="2"/>
        <v>46.5</v>
      </c>
      <c r="H55" s="114" t="s">
        <v>212</v>
      </c>
      <c r="I55" s="101"/>
      <c r="J55" s="17"/>
      <c r="K55" s="132">
        <v>3</v>
      </c>
      <c r="L55" s="135">
        <v>15</v>
      </c>
      <c r="M55" s="101">
        <v>2.5</v>
      </c>
      <c r="N55" s="17">
        <v>15.5</v>
      </c>
      <c r="O55" s="16">
        <v>4</v>
      </c>
      <c r="P55" s="17">
        <v>16</v>
      </c>
      <c r="Q55" s="101"/>
      <c r="R55" s="17"/>
    </row>
    <row r="56" spans="1:18" ht="13.5" customHeight="1">
      <c r="A56" s="54">
        <v>7</v>
      </c>
      <c r="B56" s="89" t="s">
        <v>161</v>
      </c>
      <c r="C56" s="146">
        <v>1767</v>
      </c>
      <c r="D56" s="89" t="s">
        <v>29</v>
      </c>
      <c r="E56" s="147" t="s">
        <v>162</v>
      </c>
      <c r="F56" s="111">
        <f>SUM(I56,K56,M56,O56,Q56)-M56</f>
        <v>9.5</v>
      </c>
      <c r="G56" s="112">
        <f>SUM(J56,L56,N56,P56,R56)-N56</f>
        <v>44.5</v>
      </c>
      <c r="H56" s="114" t="s">
        <v>212</v>
      </c>
      <c r="I56" s="101">
        <v>3</v>
      </c>
      <c r="J56" s="17">
        <v>14</v>
      </c>
      <c r="K56" s="101">
        <v>3.5</v>
      </c>
      <c r="L56" s="17">
        <v>12.5</v>
      </c>
      <c r="M56" s="101">
        <v>2</v>
      </c>
      <c r="N56" s="17">
        <v>11</v>
      </c>
      <c r="O56" s="101">
        <v>3</v>
      </c>
      <c r="P56" s="17">
        <v>18</v>
      </c>
      <c r="Q56" s="101"/>
      <c r="R56" s="17"/>
    </row>
    <row r="57" spans="1:18" ht="13.5" customHeight="1">
      <c r="A57" s="54">
        <v>8</v>
      </c>
      <c r="B57" s="89" t="s">
        <v>165</v>
      </c>
      <c r="C57" s="146">
        <v>1552</v>
      </c>
      <c r="D57" s="89" t="s">
        <v>29</v>
      </c>
      <c r="E57" s="147" t="s">
        <v>166</v>
      </c>
      <c r="F57" s="111">
        <f>SUM(I57,K57,M57,O57,Q57)-O57</f>
        <v>8.5</v>
      </c>
      <c r="G57" s="112">
        <f>SUM(J57,L57,N57,P57,R57)-P57</f>
        <v>41.5</v>
      </c>
      <c r="H57" s="114" t="s">
        <v>212</v>
      </c>
      <c r="I57" s="101">
        <v>2.5</v>
      </c>
      <c r="J57" s="17">
        <v>15</v>
      </c>
      <c r="K57" s="101">
        <v>3</v>
      </c>
      <c r="L57" s="17">
        <v>11.5</v>
      </c>
      <c r="M57" s="101">
        <v>3</v>
      </c>
      <c r="N57" s="17">
        <v>15</v>
      </c>
      <c r="O57" s="16">
        <v>2.5</v>
      </c>
      <c r="P57" s="17">
        <v>13.5</v>
      </c>
      <c r="Q57" s="101"/>
      <c r="R57" s="17"/>
    </row>
    <row r="58" spans="1:18" ht="13.5" customHeight="1">
      <c r="A58" s="54">
        <v>9</v>
      </c>
      <c r="B58" s="89" t="s">
        <v>167</v>
      </c>
      <c r="C58" s="146">
        <v>1533</v>
      </c>
      <c r="D58" s="89" t="s">
        <v>24</v>
      </c>
      <c r="E58" s="147" t="s">
        <v>168</v>
      </c>
      <c r="F58" s="111">
        <f>SUM(I58,K58,M58,O58,Q58)-O58</f>
        <v>8</v>
      </c>
      <c r="G58" s="112">
        <f>SUM(J58,L58,N58,P58,R58)-P58</f>
        <v>39</v>
      </c>
      <c r="H58" s="114"/>
      <c r="I58" s="101">
        <v>2.5</v>
      </c>
      <c r="J58" s="17">
        <v>13</v>
      </c>
      <c r="K58" s="132">
        <v>3</v>
      </c>
      <c r="L58" s="135">
        <v>11</v>
      </c>
      <c r="M58" s="101">
        <v>2.5</v>
      </c>
      <c r="N58" s="17">
        <v>15</v>
      </c>
      <c r="O58" s="16">
        <v>2</v>
      </c>
      <c r="P58" s="17">
        <v>12</v>
      </c>
      <c r="Q58" s="101"/>
      <c r="R58" s="17"/>
    </row>
    <row r="59" spans="1:18" ht="13.5" customHeight="1">
      <c r="A59" s="54">
        <v>10</v>
      </c>
      <c r="B59" s="89" t="s">
        <v>175</v>
      </c>
      <c r="C59" s="146">
        <v>1457</v>
      </c>
      <c r="D59" s="89" t="s">
        <v>29</v>
      </c>
      <c r="E59" s="147" t="s">
        <v>176</v>
      </c>
      <c r="F59" s="111">
        <f>SUM(I59,K59,M59,O59,Q59)-I59</f>
        <v>8</v>
      </c>
      <c r="G59" s="112">
        <f>SUM(J59,L59,N59,P59,R59)-J59</f>
        <v>37.5</v>
      </c>
      <c r="H59" s="114"/>
      <c r="I59" s="101">
        <v>2</v>
      </c>
      <c r="J59" s="17">
        <v>12.5</v>
      </c>
      <c r="K59" s="101">
        <v>2.5</v>
      </c>
      <c r="L59" s="17">
        <v>13.5</v>
      </c>
      <c r="M59" s="101">
        <v>3</v>
      </c>
      <c r="N59" s="17">
        <v>9.5</v>
      </c>
      <c r="O59" s="16">
        <v>2.5</v>
      </c>
      <c r="P59" s="17">
        <v>14.5</v>
      </c>
      <c r="Q59" s="101"/>
      <c r="R59" s="17"/>
    </row>
    <row r="60" spans="1:18" ht="13.5" customHeight="1">
      <c r="A60" s="54">
        <v>11</v>
      </c>
      <c r="B60" s="89" t="s">
        <v>155</v>
      </c>
      <c r="C60" s="146">
        <v>1413</v>
      </c>
      <c r="D60" s="89" t="s">
        <v>80</v>
      </c>
      <c r="E60" s="147" t="s">
        <v>156</v>
      </c>
      <c r="F60" s="111">
        <f>SUM(I60,K60,M60,O60,Q60)-M60</f>
        <v>8</v>
      </c>
      <c r="G60" s="112">
        <f>SUM(J60,L60,N60,P60,R60)-N60</f>
        <v>33</v>
      </c>
      <c r="H60" s="114"/>
      <c r="I60" s="101">
        <v>3.5</v>
      </c>
      <c r="J60" s="17">
        <v>11</v>
      </c>
      <c r="K60" s="101">
        <v>1.5</v>
      </c>
      <c r="L60" s="17">
        <v>14</v>
      </c>
      <c r="M60" s="101">
        <v>1.5</v>
      </c>
      <c r="N60" s="17">
        <v>11</v>
      </c>
      <c r="O60" s="101">
        <v>3</v>
      </c>
      <c r="P60" s="17">
        <v>8</v>
      </c>
      <c r="Q60" s="16"/>
      <c r="R60" s="17"/>
    </row>
    <row r="61" spans="1:18" ht="13.5" customHeight="1">
      <c r="A61" s="54">
        <v>12</v>
      </c>
      <c r="B61" s="148" t="s">
        <v>184</v>
      </c>
      <c r="C61" s="149">
        <v>2031</v>
      </c>
      <c r="D61" s="151" t="s">
        <v>29</v>
      </c>
      <c r="E61" s="153" t="s">
        <v>185</v>
      </c>
      <c r="F61" s="111">
        <f aca="true" t="shared" si="3" ref="F61:F82">SUM(I61,K61,M61,O61,Q61)</f>
        <v>8</v>
      </c>
      <c r="G61" s="112">
        <f aca="true" t="shared" si="4" ref="G61:G82">SUM(J61,L61,N61,P61,R61)</f>
        <v>32.5</v>
      </c>
      <c r="H61" s="114"/>
      <c r="I61" s="101"/>
      <c r="J61" s="17"/>
      <c r="K61" s="132">
        <v>4</v>
      </c>
      <c r="L61" s="135">
        <v>17</v>
      </c>
      <c r="M61" s="101">
        <v>4</v>
      </c>
      <c r="N61" s="17">
        <v>15.5</v>
      </c>
      <c r="O61" s="16"/>
      <c r="P61" s="17"/>
      <c r="Q61" s="101"/>
      <c r="R61" s="17"/>
    </row>
    <row r="62" spans="1:18" ht="13.5" customHeight="1">
      <c r="A62" s="54">
        <v>13</v>
      </c>
      <c r="B62" s="148" t="s">
        <v>193</v>
      </c>
      <c r="C62" s="149">
        <v>1497</v>
      </c>
      <c r="D62" s="151" t="s">
        <v>194</v>
      </c>
      <c r="E62" s="153" t="s">
        <v>195</v>
      </c>
      <c r="F62" s="111">
        <f t="shared" si="3"/>
        <v>7</v>
      </c>
      <c r="G62" s="112">
        <f t="shared" si="4"/>
        <v>33.5</v>
      </c>
      <c r="H62" s="114" t="s">
        <v>350</v>
      </c>
      <c r="I62" s="101"/>
      <c r="J62" s="17"/>
      <c r="K62" s="132">
        <v>3</v>
      </c>
      <c r="L62" s="135">
        <v>10.5</v>
      </c>
      <c r="M62" s="101">
        <v>2</v>
      </c>
      <c r="N62" s="17">
        <v>13.5</v>
      </c>
      <c r="O62" s="16">
        <v>2</v>
      </c>
      <c r="P62" s="17">
        <v>9.5</v>
      </c>
      <c r="Q62" s="16"/>
      <c r="R62" s="17"/>
    </row>
    <row r="63" spans="1:18" ht="13.5" customHeight="1">
      <c r="A63" s="54">
        <v>14</v>
      </c>
      <c r="B63" s="148" t="s">
        <v>200</v>
      </c>
      <c r="C63" s="149">
        <v>1368</v>
      </c>
      <c r="D63" s="151" t="s">
        <v>80</v>
      </c>
      <c r="E63" s="153" t="s">
        <v>201</v>
      </c>
      <c r="F63" s="111">
        <f t="shared" si="3"/>
        <v>6</v>
      </c>
      <c r="G63" s="112">
        <f t="shared" si="4"/>
        <v>42</v>
      </c>
      <c r="H63" s="114" t="s">
        <v>350</v>
      </c>
      <c r="I63" s="101"/>
      <c r="J63" s="17"/>
      <c r="K63" s="132">
        <v>2</v>
      </c>
      <c r="L63" s="135">
        <v>14.5</v>
      </c>
      <c r="M63" s="101">
        <v>2.5</v>
      </c>
      <c r="N63" s="17">
        <v>14.5</v>
      </c>
      <c r="O63" s="16">
        <v>1.5</v>
      </c>
      <c r="P63" s="17">
        <v>13</v>
      </c>
      <c r="Q63" s="101"/>
      <c r="R63" s="17"/>
    </row>
    <row r="64" spans="1:18" ht="13.5" customHeight="1">
      <c r="A64" s="54">
        <v>15</v>
      </c>
      <c r="B64" s="148" t="s">
        <v>198</v>
      </c>
      <c r="C64" s="149">
        <v>1386</v>
      </c>
      <c r="D64" s="151" t="s">
        <v>24</v>
      </c>
      <c r="E64" s="153" t="s">
        <v>199</v>
      </c>
      <c r="F64" s="111">
        <f t="shared" si="3"/>
        <v>6</v>
      </c>
      <c r="G64" s="112">
        <f t="shared" si="4"/>
        <v>29.5</v>
      </c>
      <c r="H64" s="114"/>
      <c r="I64" s="101"/>
      <c r="J64" s="17"/>
      <c r="K64" s="132">
        <v>2.5</v>
      </c>
      <c r="L64" s="135">
        <v>9</v>
      </c>
      <c r="M64" s="101">
        <v>1.5</v>
      </c>
      <c r="N64" s="17">
        <v>10</v>
      </c>
      <c r="O64" s="16">
        <v>2</v>
      </c>
      <c r="P64" s="17">
        <v>10.5</v>
      </c>
      <c r="Q64" s="16"/>
      <c r="R64" s="17"/>
    </row>
    <row r="65" spans="1:18" ht="13.5" customHeight="1">
      <c r="A65" s="54">
        <v>16</v>
      </c>
      <c r="B65" s="89" t="s">
        <v>153</v>
      </c>
      <c r="C65" s="146">
        <v>1832</v>
      </c>
      <c r="D65" s="89" t="s">
        <v>21</v>
      </c>
      <c r="E65" s="147" t="s">
        <v>154</v>
      </c>
      <c r="F65" s="111">
        <f t="shared" si="3"/>
        <v>5.5</v>
      </c>
      <c r="G65" s="112">
        <f t="shared" si="4"/>
        <v>27</v>
      </c>
      <c r="H65" s="114" t="s">
        <v>212</v>
      </c>
      <c r="I65" s="101">
        <v>3.5</v>
      </c>
      <c r="J65" s="17">
        <v>12.5</v>
      </c>
      <c r="K65" s="101"/>
      <c r="L65" s="17"/>
      <c r="M65" s="101"/>
      <c r="N65" s="17"/>
      <c r="O65" s="16">
        <v>2</v>
      </c>
      <c r="P65" s="17">
        <v>14.5</v>
      </c>
      <c r="Q65" s="101"/>
      <c r="R65" s="17"/>
    </row>
    <row r="66" spans="1:18" ht="13.5" customHeight="1">
      <c r="A66" s="54">
        <v>17</v>
      </c>
      <c r="B66" s="148" t="s">
        <v>196</v>
      </c>
      <c r="C66" s="149">
        <v>1608</v>
      </c>
      <c r="D66" s="151" t="s">
        <v>24</v>
      </c>
      <c r="E66" s="153" t="s">
        <v>197</v>
      </c>
      <c r="F66" s="111">
        <f t="shared" si="3"/>
        <v>5.5</v>
      </c>
      <c r="G66" s="112">
        <f t="shared" si="4"/>
        <v>25.5</v>
      </c>
      <c r="H66" s="114"/>
      <c r="I66" s="101"/>
      <c r="J66" s="17"/>
      <c r="K66" s="160">
        <v>2.5</v>
      </c>
      <c r="L66" s="135">
        <v>13.5</v>
      </c>
      <c r="M66" s="101"/>
      <c r="N66" s="17"/>
      <c r="O66" s="16">
        <v>3</v>
      </c>
      <c r="P66" s="17">
        <v>12</v>
      </c>
      <c r="Q66" s="101"/>
      <c r="R66" s="17"/>
    </row>
    <row r="67" spans="1:18" ht="13.5" customHeight="1">
      <c r="A67" s="54">
        <v>18</v>
      </c>
      <c r="B67" s="104" t="s">
        <v>173</v>
      </c>
      <c r="C67" s="150">
        <v>1338</v>
      </c>
      <c r="D67" s="152" t="s">
        <v>96</v>
      </c>
      <c r="E67" s="154" t="s">
        <v>174</v>
      </c>
      <c r="F67" s="111">
        <f t="shared" si="3"/>
        <v>5</v>
      </c>
      <c r="G67" s="112">
        <f t="shared" si="4"/>
        <v>34.5</v>
      </c>
      <c r="H67" s="114" t="s">
        <v>350</v>
      </c>
      <c r="I67" s="101">
        <v>2</v>
      </c>
      <c r="J67" s="17">
        <v>13</v>
      </c>
      <c r="K67" s="139">
        <v>2</v>
      </c>
      <c r="L67" s="140">
        <v>11.5</v>
      </c>
      <c r="M67" s="101"/>
      <c r="N67" s="17"/>
      <c r="O67" s="16">
        <v>1</v>
      </c>
      <c r="P67" s="17">
        <v>10</v>
      </c>
      <c r="Q67" s="101"/>
      <c r="R67" s="17"/>
    </row>
    <row r="68" spans="1:18" ht="13.5" customHeight="1">
      <c r="A68" s="53">
        <v>19</v>
      </c>
      <c r="B68" s="104" t="s">
        <v>163</v>
      </c>
      <c r="C68" s="150">
        <v>1501</v>
      </c>
      <c r="D68" s="152" t="s">
        <v>24</v>
      </c>
      <c r="E68" s="154" t="s">
        <v>164</v>
      </c>
      <c r="F68" s="111">
        <f t="shared" si="3"/>
        <v>5</v>
      </c>
      <c r="G68" s="112">
        <f t="shared" si="4"/>
        <v>22</v>
      </c>
      <c r="H68" s="114"/>
      <c r="I68" s="101">
        <v>3</v>
      </c>
      <c r="J68" s="17">
        <v>13</v>
      </c>
      <c r="K68" s="139"/>
      <c r="L68" s="140"/>
      <c r="M68" s="101"/>
      <c r="N68" s="17"/>
      <c r="O68" s="101">
        <v>2</v>
      </c>
      <c r="P68" s="17">
        <v>9</v>
      </c>
      <c r="Q68" s="16"/>
      <c r="R68" s="17"/>
    </row>
    <row r="69" spans="1:18" ht="13.5" customHeight="1">
      <c r="A69" s="54">
        <v>20</v>
      </c>
      <c r="B69" s="142" t="s">
        <v>204</v>
      </c>
      <c r="C69" s="143">
        <v>1000</v>
      </c>
      <c r="D69" s="144" t="s">
        <v>205</v>
      </c>
      <c r="E69" s="145">
        <v>35990</v>
      </c>
      <c r="F69" s="111">
        <f t="shared" si="3"/>
        <v>4</v>
      </c>
      <c r="G69" s="112">
        <f t="shared" si="4"/>
        <v>23</v>
      </c>
      <c r="H69" s="114"/>
      <c r="I69" s="101"/>
      <c r="J69" s="17"/>
      <c r="K69" s="129">
        <v>1.5</v>
      </c>
      <c r="L69" s="130">
        <v>11.5</v>
      </c>
      <c r="M69" s="101"/>
      <c r="N69" s="17"/>
      <c r="O69" s="16">
        <v>2.5</v>
      </c>
      <c r="P69" s="17">
        <v>11.5</v>
      </c>
      <c r="Q69" s="101"/>
      <c r="R69" s="17"/>
    </row>
    <row r="70" spans="1:18" ht="13.5" customHeight="1">
      <c r="A70" s="54">
        <v>21</v>
      </c>
      <c r="B70" s="104" t="s">
        <v>169</v>
      </c>
      <c r="C70" s="150">
        <v>1427</v>
      </c>
      <c r="D70" s="152" t="s">
        <v>21</v>
      </c>
      <c r="E70" s="154" t="s">
        <v>170</v>
      </c>
      <c r="F70" s="111">
        <f t="shared" si="3"/>
        <v>3.5</v>
      </c>
      <c r="G70" s="112">
        <f t="shared" si="4"/>
        <v>27</v>
      </c>
      <c r="H70" s="114"/>
      <c r="I70" s="101">
        <v>2</v>
      </c>
      <c r="J70" s="17">
        <v>16</v>
      </c>
      <c r="K70" s="139"/>
      <c r="L70" s="140"/>
      <c r="M70" s="101">
        <v>1.5</v>
      </c>
      <c r="N70" s="17">
        <v>11</v>
      </c>
      <c r="O70" s="16"/>
      <c r="P70" s="17"/>
      <c r="Q70" s="16"/>
      <c r="R70" s="17"/>
    </row>
    <row r="71" spans="1:18" ht="13.5" customHeight="1">
      <c r="A71" s="54">
        <v>22</v>
      </c>
      <c r="B71" s="142" t="s">
        <v>186</v>
      </c>
      <c r="C71" s="143">
        <v>1966</v>
      </c>
      <c r="D71" s="144" t="s">
        <v>16</v>
      </c>
      <c r="E71" s="145" t="s">
        <v>187</v>
      </c>
      <c r="F71" s="111">
        <f t="shared" si="3"/>
        <v>3.5</v>
      </c>
      <c r="G71" s="112">
        <f t="shared" si="4"/>
        <v>15.5</v>
      </c>
      <c r="H71" s="114"/>
      <c r="I71" s="101"/>
      <c r="J71" s="17"/>
      <c r="K71" s="129">
        <v>3.5</v>
      </c>
      <c r="L71" s="130">
        <v>15.5</v>
      </c>
      <c r="M71" s="101"/>
      <c r="N71" s="17"/>
      <c r="O71" s="16"/>
      <c r="P71" s="17"/>
      <c r="Q71" s="101"/>
      <c r="R71" s="17"/>
    </row>
    <row r="72" spans="1:18" ht="13.5" customHeight="1">
      <c r="A72" s="54">
        <v>23</v>
      </c>
      <c r="B72" s="104" t="s">
        <v>171</v>
      </c>
      <c r="C72" s="150">
        <v>1100</v>
      </c>
      <c r="D72" s="152" t="s">
        <v>29</v>
      </c>
      <c r="E72" s="154" t="s">
        <v>172</v>
      </c>
      <c r="F72" s="111">
        <f t="shared" si="3"/>
        <v>3</v>
      </c>
      <c r="G72" s="112">
        <f t="shared" si="4"/>
        <v>36.5</v>
      </c>
      <c r="H72" s="114" t="s">
        <v>350</v>
      </c>
      <c r="I72" s="101">
        <v>2</v>
      </c>
      <c r="J72" s="17">
        <v>13.5</v>
      </c>
      <c r="K72" s="139">
        <v>1</v>
      </c>
      <c r="L72" s="140">
        <v>11.5</v>
      </c>
      <c r="M72" s="101"/>
      <c r="N72" s="17"/>
      <c r="O72" s="16">
        <v>0</v>
      </c>
      <c r="P72" s="17">
        <v>11.5</v>
      </c>
      <c r="Q72" s="101"/>
      <c r="R72" s="17"/>
    </row>
    <row r="73" spans="1:18" ht="13.5" customHeight="1">
      <c r="A73" s="54">
        <v>24</v>
      </c>
      <c r="B73" s="90" t="s">
        <v>247</v>
      </c>
      <c r="C73" s="98">
        <v>1250</v>
      </c>
      <c r="D73" s="92" t="s">
        <v>226</v>
      </c>
      <c r="E73" s="126" t="s">
        <v>248</v>
      </c>
      <c r="F73" s="111">
        <f t="shared" si="3"/>
        <v>3</v>
      </c>
      <c r="G73" s="112">
        <f t="shared" si="4"/>
        <v>19.5</v>
      </c>
      <c r="H73" s="114"/>
      <c r="I73" s="101"/>
      <c r="J73" s="17"/>
      <c r="K73" s="159"/>
      <c r="L73" s="140"/>
      <c r="M73" s="101">
        <v>2</v>
      </c>
      <c r="N73" s="17">
        <v>9.5</v>
      </c>
      <c r="O73" s="16">
        <v>1</v>
      </c>
      <c r="P73" s="17">
        <v>10</v>
      </c>
      <c r="Q73" s="16"/>
      <c r="R73" s="17"/>
    </row>
    <row r="74" spans="1:18" ht="13.5" customHeight="1">
      <c r="A74" s="54">
        <v>25</v>
      </c>
      <c r="B74" s="142" t="s">
        <v>188</v>
      </c>
      <c r="C74" s="143">
        <v>1655</v>
      </c>
      <c r="D74" s="144" t="s">
        <v>21</v>
      </c>
      <c r="E74" s="145" t="s">
        <v>189</v>
      </c>
      <c r="F74" s="111">
        <f t="shared" si="3"/>
        <v>3</v>
      </c>
      <c r="G74" s="112">
        <f t="shared" si="4"/>
        <v>16.5</v>
      </c>
      <c r="H74" s="114"/>
      <c r="I74" s="101"/>
      <c r="J74" s="17"/>
      <c r="K74" s="129">
        <v>3</v>
      </c>
      <c r="L74" s="130">
        <v>16.5</v>
      </c>
      <c r="M74" s="101"/>
      <c r="N74" s="17"/>
      <c r="O74" s="16"/>
      <c r="P74" s="17"/>
      <c r="Q74" s="101"/>
      <c r="R74" s="17"/>
    </row>
    <row r="75" spans="1:18" ht="13.5" customHeight="1">
      <c r="A75" s="54">
        <v>26</v>
      </c>
      <c r="B75" s="321" t="s">
        <v>386</v>
      </c>
      <c r="C75" s="98">
        <v>1741</v>
      </c>
      <c r="D75" s="322" t="s">
        <v>21</v>
      </c>
      <c r="E75" s="323">
        <v>35737</v>
      </c>
      <c r="F75" s="111">
        <f t="shared" si="3"/>
        <v>3</v>
      </c>
      <c r="G75" s="112">
        <f t="shared" si="4"/>
        <v>12.5</v>
      </c>
      <c r="H75" s="114"/>
      <c r="I75" s="101"/>
      <c r="J75" s="17"/>
      <c r="K75" s="159"/>
      <c r="L75" s="140"/>
      <c r="M75" s="101"/>
      <c r="N75" s="17"/>
      <c r="O75" s="16">
        <v>3</v>
      </c>
      <c r="P75" s="17">
        <v>12.5</v>
      </c>
      <c r="Q75" s="101"/>
      <c r="R75" s="17"/>
    </row>
    <row r="76" spans="1:18" ht="13.5" customHeight="1">
      <c r="A76" s="54">
        <v>27</v>
      </c>
      <c r="B76" s="142" t="s">
        <v>202</v>
      </c>
      <c r="C76" s="143">
        <v>1000</v>
      </c>
      <c r="D76" s="144" t="s">
        <v>203</v>
      </c>
      <c r="E76" s="145">
        <v>35759</v>
      </c>
      <c r="F76" s="111">
        <f t="shared" si="3"/>
        <v>2</v>
      </c>
      <c r="G76" s="112">
        <f t="shared" si="4"/>
        <v>8.5</v>
      </c>
      <c r="H76" s="114"/>
      <c r="I76" s="101"/>
      <c r="J76" s="17"/>
      <c r="K76" s="129">
        <v>2</v>
      </c>
      <c r="L76" s="130">
        <v>8.5</v>
      </c>
      <c r="M76" s="101"/>
      <c r="N76" s="17"/>
      <c r="O76" s="16"/>
      <c r="P76" s="17"/>
      <c r="Q76" s="101"/>
      <c r="R76" s="17"/>
    </row>
    <row r="77" spans="1:18" ht="13.5" customHeight="1">
      <c r="A77" s="54">
        <v>28</v>
      </c>
      <c r="B77" s="104" t="s">
        <v>177</v>
      </c>
      <c r="C77" s="150">
        <v>1000</v>
      </c>
      <c r="D77" s="152" t="s">
        <v>209</v>
      </c>
      <c r="E77" s="154" t="s">
        <v>178</v>
      </c>
      <c r="F77" s="111">
        <f t="shared" si="3"/>
        <v>1.5</v>
      </c>
      <c r="G77" s="112">
        <f t="shared" si="4"/>
        <v>11.5</v>
      </c>
      <c r="H77" s="114"/>
      <c r="I77" s="101">
        <v>1.5</v>
      </c>
      <c r="J77" s="17">
        <v>11.5</v>
      </c>
      <c r="K77" s="139"/>
      <c r="L77" s="140"/>
      <c r="M77" s="101"/>
      <c r="N77" s="17"/>
      <c r="O77" s="16"/>
      <c r="P77" s="17"/>
      <c r="Q77" s="101"/>
      <c r="R77" s="17"/>
    </row>
    <row r="78" spans="1:18" ht="13.5" customHeight="1">
      <c r="A78" s="54">
        <v>29</v>
      </c>
      <c r="B78" s="104" t="s">
        <v>179</v>
      </c>
      <c r="C78" s="150">
        <v>1250</v>
      </c>
      <c r="D78" s="152" t="s">
        <v>19</v>
      </c>
      <c r="E78" s="154" t="s">
        <v>180</v>
      </c>
      <c r="F78" s="111">
        <f t="shared" si="3"/>
        <v>1.5</v>
      </c>
      <c r="G78" s="112">
        <f t="shared" si="4"/>
        <v>10</v>
      </c>
      <c r="H78" s="114"/>
      <c r="I78" s="101">
        <v>1.5</v>
      </c>
      <c r="J78" s="17">
        <v>10</v>
      </c>
      <c r="K78" s="139"/>
      <c r="L78" s="140"/>
      <c r="M78" s="101"/>
      <c r="N78" s="17"/>
      <c r="O78" s="16"/>
      <c r="P78" s="17"/>
      <c r="Q78" s="101"/>
      <c r="R78" s="17"/>
    </row>
    <row r="79" spans="1:18" ht="13.5" customHeight="1">
      <c r="A79" s="54">
        <v>30</v>
      </c>
      <c r="B79" s="90" t="s">
        <v>249</v>
      </c>
      <c r="C79" s="98">
        <v>1000</v>
      </c>
      <c r="D79" s="92" t="s">
        <v>80</v>
      </c>
      <c r="E79" s="126" t="s">
        <v>250</v>
      </c>
      <c r="F79" s="111">
        <f t="shared" si="3"/>
        <v>1</v>
      </c>
      <c r="G79" s="112">
        <f t="shared" si="4"/>
        <v>14</v>
      </c>
      <c r="H79" s="114" t="s">
        <v>350</v>
      </c>
      <c r="I79" s="101"/>
      <c r="J79" s="17"/>
      <c r="K79" s="159"/>
      <c r="L79" s="140"/>
      <c r="M79" s="101">
        <v>1</v>
      </c>
      <c r="N79" s="17">
        <v>14</v>
      </c>
      <c r="O79" s="101"/>
      <c r="P79" s="17"/>
      <c r="Q79" s="101"/>
      <c r="R79" s="17"/>
    </row>
    <row r="80" spans="1:18" ht="13.5" customHeight="1">
      <c r="A80" s="54">
        <v>31</v>
      </c>
      <c r="B80" s="104" t="s">
        <v>181</v>
      </c>
      <c r="C80" s="150">
        <v>1000</v>
      </c>
      <c r="D80" s="152" t="s">
        <v>182</v>
      </c>
      <c r="E80" s="154" t="s">
        <v>183</v>
      </c>
      <c r="F80" s="111">
        <f t="shared" si="3"/>
        <v>1</v>
      </c>
      <c r="G80" s="112">
        <f t="shared" si="4"/>
        <v>12.5</v>
      </c>
      <c r="H80" s="114"/>
      <c r="I80" s="101">
        <v>1</v>
      </c>
      <c r="J80" s="17">
        <v>12.5</v>
      </c>
      <c r="K80" s="141"/>
      <c r="L80" s="17"/>
      <c r="M80" s="101"/>
      <c r="N80" s="17"/>
      <c r="O80" s="16"/>
      <c r="P80" s="17"/>
      <c r="Q80" s="101"/>
      <c r="R80" s="17"/>
    </row>
    <row r="81" spans="1:18" ht="13.5" customHeight="1">
      <c r="A81" s="54">
        <v>32</v>
      </c>
      <c r="B81" s="142" t="s">
        <v>208</v>
      </c>
      <c r="C81" s="143">
        <v>1000</v>
      </c>
      <c r="D81" s="144" t="s">
        <v>40</v>
      </c>
      <c r="E81" s="145">
        <v>35142</v>
      </c>
      <c r="F81" s="111">
        <f t="shared" si="3"/>
        <v>1</v>
      </c>
      <c r="G81" s="112">
        <f t="shared" si="4"/>
        <v>7.5</v>
      </c>
      <c r="H81" s="114"/>
      <c r="I81" s="101"/>
      <c r="J81" s="17"/>
      <c r="K81" s="160">
        <v>1</v>
      </c>
      <c r="L81" s="135">
        <v>7.5</v>
      </c>
      <c r="M81" s="101"/>
      <c r="N81" s="17"/>
      <c r="O81" s="16"/>
      <c r="P81" s="17"/>
      <c r="Q81" s="16"/>
      <c r="R81" s="17"/>
    </row>
    <row r="82" spans="1:18" ht="13.5" customHeight="1">
      <c r="A82" s="54" t="s">
        <v>387</v>
      </c>
      <c r="B82" s="142" t="s">
        <v>207</v>
      </c>
      <c r="C82" s="143">
        <v>1000</v>
      </c>
      <c r="D82" s="144" t="s">
        <v>206</v>
      </c>
      <c r="E82" s="145">
        <v>35951</v>
      </c>
      <c r="F82" s="111">
        <f t="shared" si="3"/>
        <v>0</v>
      </c>
      <c r="G82" s="112">
        <f t="shared" si="4"/>
        <v>9.5</v>
      </c>
      <c r="H82" s="114"/>
      <c r="I82" s="101"/>
      <c r="J82" s="17"/>
      <c r="K82" s="160">
        <v>0</v>
      </c>
      <c r="L82" s="135">
        <v>9.5</v>
      </c>
      <c r="M82" s="101"/>
      <c r="N82" s="17"/>
      <c r="O82" s="16"/>
      <c r="P82" s="17"/>
      <c r="Q82" s="101"/>
      <c r="R82" s="17"/>
    </row>
    <row r="83" spans="1:18" ht="13.5" customHeight="1" thickBot="1">
      <c r="A83" s="54"/>
      <c r="B83" s="94"/>
      <c r="C83" s="99"/>
      <c r="D83" s="95"/>
      <c r="E83" s="128"/>
      <c r="F83" s="111"/>
      <c r="G83" s="112"/>
      <c r="H83" s="123"/>
      <c r="I83" s="102"/>
      <c r="J83" s="72"/>
      <c r="K83" s="71"/>
      <c r="L83" s="72"/>
      <c r="M83" s="102"/>
      <c r="N83" s="72"/>
      <c r="O83" s="71"/>
      <c r="P83" s="72"/>
      <c r="Q83" s="102"/>
      <c r="R83" s="72"/>
    </row>
    <row r="84" spans="1:18" ht="13.5" customHeight="1" thickBot="1">
      <c r="A84" s="65"/>
      <c r="B84" s="66" t="s">
        <v>6</v>
      </c>
      <c r="C84" s="67"/>
      <c r="D84" s="67"/>
      <c r="E84" s="68"/>
      <c r="F84" s="73"/>
      <c r="G84" s="74"/>
      <c r="H84" s="75"/>
      <c r="I84" s="73"/>
      <c r="J84" s="76"/>
      <c r="K84" s="77"/>
      <c r="L84" s="78"/>
      <c r="M84" s="79"/>
      <c r="N84" s="80"/>
      <c r="O84" s="81"/>
      <c r="P84" s="80"/>
      <c r="Q84" s="73"/>
      <c r="R84" s="76"/>
    </row>
    <row r="85" spans="1:18" ht="12.75" customHeight="1" hidden="1">
      <c r="A85" s="53">
        <v>1</v>
      </c>
      <c r="B85" s="2"/>
      <c r="C85" s="48"/>
      <c r="D85" s="86"/>
      <c r="E85" s="32"/>
      <c r="F85" s="42">
        <v>0</v>
      </c>
      <c r="G85" s="43">
        <v>0</v>
      </c>
      <c r="H85" s="3"/>
      <c r="I85" s="51"/>
      <c r="J85" s="22"/>
      <c r="K85" s="4"/>
      <c r="L85" s="5"/>
      <c r="M85" s="14"/>
      <c r="N85" s="13"/>
      <c r="O85" s="44"/>
      <c r="P85" s="13"/>
      <c r="Q85" s="51"/>
      <c r="R85" s="22"/>
    </row>
    <row r="86" spans="1:18" ht="12.75" customHeight="1" hidden="1">
      <c r="A86" s="54">
        <v>2</v>
      </c>
      <c r="B86" s="6"/>
      <c r="C86" s="49"/>
      <c r="D86" s="85"/>
      <c r="E86" s="33"/>
      <c r="F86" s="42">
        <v>0</v>
      </c>
      <c r="G86" s="43">
        <v>0</v>
      </c>
      <c r="H86" s="7"/>
      <c r="I86" s="25"/>
      <c r="J86" s="24"/>
      <c r="K86" s="25"/>
      <c r="L86" s="24"/>
      <c r="M86" s="25"/>
      <c r="N86" s="24"/>
      <c r="O86" s="25"/>
      <c r="P86" s="24"/>
      <c r="Q86" s="25"/>
      <c r="R86" s="24"/>
    </row>
    <row r="87" spans="1:18" ht="12.75" customHeight="1" hidden="1">
      <c r="A87" s="54">
        <v>3</v>
      </c>
      <c r="B87" s="6"/>
      <c r="C87" s="49"/>
      <c r="D87" s="85"/>
      <c r="E87" s="33"/>
      <c r="F87" s="42">
        <v>0</v>
      </c>
      <c r="G87" s="43">
        <v>0</v>
      </c>
      <c r="H87" s="7"/>
      <c r="I87" s="23"/>
      <c r="J87" s="24"/>
      <c r="K87" s="16"/>
      <c r="L87" s="17"/>
      <c r="M87" s="16"/>
      <c r="N87" s="17"/>
      <c r="O87" s="15"/>
      <c r="P87" s="9"/>
      <c r="Q87" s="23"/>
      <c r="R87" s="24"/>
    </row>
    <row r="88" spans="1:18" ht="12.75" customHeight="1" hidden="1">
      <c r="A88" s="54">
        <v>4</v>
      </c>
      <c r="B88" s="6"/>
      <c r="C88" s="49"/>
      <c r="D88" s="85"/>
      <c r="E88" s="33"/>
      <c r="F88" s="42">
        <v>0</v>
      </c>
      <c r="G88" s="43">
        <v>0</v>
      </c>
      <c r="H88" s="7"/>
      <c r="I88" s="31"/>
      <c r="J88" s="30"/>
      <c r="K88" s="16"/>
      <c r="L88" s="17"/>
      <c r="M88" s="8"/>
      <c r="N88" s="9"/>
      <c r="O88" s="15"/>
      <c r="P88" s="9"/>
      <c r="Q88" s="25"/>
      <c r="R88" s="24"/>
    </row>
    <row r="89" spans="1:18" ht="12.75" customHeight="1" hidden="1">
      <c r="A89" s="54">
        <v>5</v>
      </c>
      <c r="B89" s="6"/>
      <c r="C89" s="49"/>
      <c r="D89" s="85"/>
      <c r="E89" s="33"/>
      <c r="F89" s="42">
        <v>0</v>
      </c>
      <c r="G89" s="43">
        <v>0</v>
      </c>
      <c r="H89" s="7"/>
      <c r="I89" s="23"/>
      <c r="J89" s="24"/>
      <c r="K89" s="16"/>
      <c r="L89" s="17"/>
      <c r="M89" s="8"/>
      <c r="N89" s="9"/>
      <c r="O89" s="15"/>
      <c r="P89" s="9"/>
      <c r="Q89" s="25"/>
      <c r="R89" s="24"/>
    </row>
    <row r="90" spans="1:18" ht="12.75" customHeight="1" hidden="1">
      <c r="A90" s="54">
        <v>6</v>
      </c>
      <c r="B90" s="6"/>
      <c r="C90" s="49"/>
      <c r="D90" s="85"/>
      <c r="E90" s="33"/>
      <c r="F90" s="42">
        <v>0</v>
      </c>
      <c r="G90" s="43">
        <v>0</v>
      </c>
      <c r="H90" s="7"/>
      <c r="I90" s="31"/>
      <c r="J90" s="30"/>
      <c r="K90" s="11"/>
      <c r="L90" s="10"/>
      <c r="M90" s="8"/>
      <c r="N90" s="9"/>
      <c r="O90" s="15"/>
      <c r="P90" s="9"/>
      <c r="Q90" s="23"/>
      <c r="R90" s="24"/>
    </row>
    <row r="91" spans="1:18" ht="12.75" customHeight="1" hidden="1">
      <c r="A91" s="54">
        <v>7</v>
      </c>
      <c r="B91" s="6"/>
      <c r="C91" s="49"/>
      <c r="D91" s="85"/>
      <c r="E91" s="33"/>
      <c r="F91" s="42">
        <v>0</v>
      </c>
      <c r="G91" s="43">
        <v>0</v>
      </c>
      <c r="H91" s="7"/>
      <c r="I91" s="23"/>
      <c r="J91" s="24"/>
      <c r="K91" s="16"/>
      <c r="L91" s="17"/>
      <c r="M91" s="8"/>
      <c r="N91" s="9"/>
      <c r="O91" s="15"/>
      <c r="P91" s="9"/>
      <c r="Q91" s="23"/>
      <c r="R91" s="24"/>
    </row>
    <row r="92" spans="1:18" ht="12.75" customHeight="1" hidden="1">
      <c r="A92" s="54">
        <v>8</v>
      </c>
      <c r="B92" s="6"/>
      <c r="C92" s="49"/>
      <c r="D92" s="85"/>
      <c r="E92" s="33"/>
      <c r="F92" s="42">
        <v>0</v>
      </c>
      <c r="G92" s="43">
        <v>0</v>
      </c>
      <c r="H92" s="7"/>
      <c r="I92" s="23"/>
      <c r="J92" s="24"/>
      <c r="K92" s="18"/>
      <c r="L92" s="19"/>
      <c r="M92" s="18"/>
      <c r="N92" s="19"/>
      <c r="O92" s="25"/>
      <c r="P92" s="24"/>
      <c r="Q92" s="25"/>
      <c r="R92" s="24"/>
    </row>
    <row r="93" spans="1:18" ht="13.5" customHeight="1" hidden="1">
      <c r="A93" s="55">
        <v>9</v>
      </c>
      <c r="B93" s="28"/>
      <c r="C93" s="50"/>
      <c r="D93" s="87"/>
      <c r="E93" s="34"/>
      <c r="F93" s="36"/>
      <c r="G93" s="37"/>
      <c r="H93" s="12"/>
      <c r="I93" s="38"/>
      <c r="J93" s="26"/>
      <c r="K93" s="39"/>
      <c r="L93" s="40"/>
      <c r="M93" s="20"/>
      <c r="N93" s="21"/>
      <c r="O93" s="41"/>
      <c r="P93" s="21"/>
      <c r="Q93" s="29"/>
      <c r="R93" s="27"/>
    </row>
    <row r="95" spans="2:3" ht="12.75">
      <c r="B95" s="82"/>
      <c r="C95" t="s">
        <v>8</v>
      </c>
    </row>
    <row r="96" spans="2:6" ht="12.75">
      <c r="B96" s="83" t="s">
        <v>9</v>
      </c>
      <c r="C96" s="83"/>
      <c r="D96" s="83"/>
      <c r="E96" s="83"/>
      <c r="F96" s="84"/>
    </row>
  </sheetData>
  <sheetProtection/>
  <mergeCells count="17">
    <mergeCell ref="S8:T8"/>
    <mergeCell ref="K8:L8"/>
    <mergeCell ref="M8:N8"/>
    <mergeCell ref="O8:P8"/>
    <mergeCell ref="Q8:R8"/>
    <mergeCell ref="A8:E9"/>
    <mergeCell ref="F8:G8"/>
    <mergeCell ref="H8:H9"/>
    <mergeCell ref="I8:I9"/>
    <mergeCell ref="O48:P48"/>
    <mergeCell ref="Q48:R48"/>
    <mergeCell ref="A48:E49"/>
    <mergeCell ref="F48:G48"/>
    <mergeCell ref="H48:H49"/>
    <mergeCell ref="I48:J48"/>
    <mergeCell ref="K48:L48"/>
    <mergeCell ref="M48:N4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39">
      <selection activeCell="I12" sqref="I12"/>
    </sheetView>
  </sheetViews>
  <sheetFormatPr defaultColWidth="9.00390625" defaultRowHeight="12" customHeight="1"/>
  <cols>
    <col min="1" max="1" width="2.625" style="0" bestFit="1" customWidth="1"/>
    <col min="2" max="2" width="20.875" style="0" bestFit="1" customWidth="1"/>
    <col min="3" max="3" width="5.00390625" style="0" bestFit="1" customWidth="1"/>
    <col min="4" max="4" width="20.875" style="0" bestFit="1" customWidth="1"/>
    <col min="5" max="5" width="11.75390625" style="490" customWidth="1"/>
    <col min="6" max="6" width="5.625" style="0" hidden="1" customWidth="1"/>
    <col min="7" max="7" width="4.625" style="0" hidden="1" customWidth="1"/>
    <col min="8" max="8" width="10.625" style="0" bestFit="1" customWidth="1"/>
  </cols>
  <sheetData>
    <row r="1" spans="2:5" s="492" customFormat="1" ht="15">
      <c r="B1" s="492" t="s">
        <v>459</v>
      </c>
      <c r="E1" s="200"/>
    </row>
    <row r="3" spans="1:8" ht="12" customHeight="1">
      <c r="A3" s="538" t="s">
        <v>0</v>
      </c>
      <c r="B3" s="541"/>
      <c r="C3" s="541"/>
      <c r="D3" s="541"/>
      <c r="E3" s="541"/>
      <c r="F3" s="539" t="s">
        <v>1</v>
      </c>
      <c r="G3" s="539"/>
      <c r="H3" s="542" t="s">
        <v>39</v>
      </c>
    </row>
    <row r="4" spans="1:8" ht="12" customHeight="1">
      <c r="A4" s="541"/>
      <c r="B4" s="541"/>
      <c r="C4" s="541"/>
      <c r="D4" s="541"/>
      <c r="E4" s="541"/>
      <c r="F4" s="471" t="s">
        <v>2</v>
      </c>
      <c r="G4" s="471" t="s">
        <v>4</v>
      </c>
      <c r="H4" s="542"/>
    </row>
    <row r="5" spans="1:8" ht="12" customHeight="1">
      <c r="A5" s="470"/>
      <c r="B5" s="473" t="s">
        <v>457</v>
      </c>
      <c r="C5" s="470"/>
      <c r="D5" s="470"/>
      <c r="E5" s="474"/>
      <c r="F5" s="471"/>
      <c r="G5" s="471"/>
      <c r="H5" s="472"/>
    </row>
    <row r="6" spans="1:8" ht="12" customHeight="1">
      <c r="A6" s="474"/>
      <c r="B6" s="90" t="s">
        <v>55</v>
      </c>
      <c r="C6" s="98">
        <v>1250</v>
      </c>
      <c r="D6" s="107" t="s">
        <v>24</v>
      </c>
      <c r="E6" s="475" t="s">
        <v>56</v>
      </c>
      <c r="F6" s="456">
        <v>13.5</v>
      </c>
      <c r="G6" s="456">
        <v>61</v>
      </c>
      <c r="H6" s="457" t="s">
        <v>251</v>
      </c>
    </row>
    <row r="7" spans="1:8" ht="12" customHeight="1">
      <c r="A7" s="474"/>
      <c r="B7" s="104" t="s">
        <v>7</v>
      </c>
      <c r="C7" s="106">
        <v>1250</v>
      </c>
      <c r="D7" s="90" t="s">
        <v>16</v>
      </c>
      <c r="E7" s="479" t="s">
        <v>18</v>
      </c>
      <c r="F7" s="476">
        <v>19</v>
      </c>
      <c r="G7" s="476">
        <v>96.5</v>
      </c>
      <c r="H7" s="477" t="s">
        <v>251</v>
      </c>
    </row>
    <row r="8" spans="1:8" ht="12" customHeight="1">
      <c r="A8" s="474"/>
      <c r="B8" s="478" t="s">
        <v>458</v>
      </c>
      <c r="C8" s="106"/>
      <c r="D8" s="90"/>
      <c r="E8" s="479"/>
      <c r="F8" s="476"/>
      <c r="G8" s="476"/>
      <c r="H8" s="477"/>
    </row>
    <row r="9" spans="1:8" ht="12" customHeight="1">
      <c r="A9" s="474"/>
      <c r="B9" s="104" t="s">
        <v>12</v>
      </c>
      <c r="C9" s="106">
        <v>1250</v>
      </c>
      <c r="D9" s="90" t="s">
        <v>16</v>
      </c>
      <c r="E9" s="479" t="s">
        <v>17</v>
      </c>
      <c r="F9" s="476">
        <v>22</v>
      </c>
      <c r="G9" s="476">
        <v>91.5</v>
      </c>
      <c r="H9" s="477">
        <v>1</v>
      </c>
    </row>
    <row r="10" spans="1:8" ht="12" customHeight="1">
      <c r="A10" s="474"/>
      <c r="B10" s="104" t="s">
        <v>13</v>
      </c>
      <c r="C10" s="106">
        <v>1100</v>
      </c>
      <c r="D10" s="90" t="s">
        <v>19</v>
      </c>
      <c r="E10" s="479" t="s">
        <v>20</v>
      </c>
      <c r="F10" s="476">
        <v>18</v>
      </c>
      <c r="G10" s="476">
        <v>92.5</v>
      </c>
      <c r="H10" s="477">
        <v>2</v>
      </c>
    </row>
    <row r="11" spans="1:8" ht="12" customHeight="1">
      <c r="A11" s="474"/>
      <c r="B11" s="104" t="s">
        <v>14</v>
      </c>
      <c r="C11" s="106">
        <v>1000</v>
      </c>
      <c r="D11" s="90" t="s">
        <v>21</v>
      </c>
      <c r="E11" s="479" t="s">
        <v>22</v>
      </c>
      <c r="F11" s="476">
        <v>14.5</v>
      </c>
      <c r="G11" s="476">
        <v>99.5</v>
      </c>
      <c r="H11" s="477">
        <v>3</v>
      </c>
    </row>
    <row r="12" spans="1:8" ht="12" customHeight="1">
      <c r="A12" s="474"/>
      <c r="B12" s="90" t="s">
        <v>26</v>
      </c>
      <c r="C12" s="98">
        <v>1000</v>
      </c>
      <c r="D12" s="104" t="s">
        <v>80</v>
      </c>
      <c r="E12" s="480" t="s">
        <v>27</v>
      </c>
      <c r="F12" s="476">
        <v>13</v>
      </c>
      <c r="G12" s="476">
        <v>82</v>
      </c>
      <c r="H12" s="477">
        <v>4</v>
      </c>
    </row>
    <row r="13" spans="1:8" ht="12" customHeight="1">
      <c r="A13" s="474"/>
      <c r="B13" s="90" t="s">
        <v>34</v>
      </c>
      <c r="C13" s="98">
        <v>1000</v>
      </c>
      <c r="D13" s="107" t="s">
        <v>35</v>
      </c>
      <c r="E13" s="480" t="s">
        <v>36</v>
      </c>
      <c r="F13" s="476">
        <v>13</v>
      </c>
      <c r="G13" s="476">
        <v>77.5</v>
      </c>
      <c r="H13" s="477" t="s">
        <v>412</v>
      </c>
    </row>
    <row r="14" spans="1:8" ht="12" customHeight="1">
      <c r="A14" s="474"/>
      <c r="B14" s="90" t="s">
        <v>32</v>
      </c>
      <c r="C14" s="98">
        <v>1000</v>
      </c>
      <c r="D14" s="107" t="s">
        <v>21</v>
      </c>
      <c r="E14" s="480" t="s">
        <v>33</v>
      </c>
      <c r="F14" s="476">
        <v>10</v>
      </c>
      <c r="G14" s="476">
        <v>84</v>
      </c>
      <c r="H14" s="477" t="s">
        <v>412</v>
      </c>
    </row>
    <row r="15" spans="1:8" ht="12" customHeight="1">
      <c r="A15" s="474"/>
      <c r="B15" s="90" t="s">
        <v>360</v>
      </c>
      <c r="C15" s="98">
        <v>1000</v>
      </c>
      <c r="D15" s="107" t="s">
        <v>29</v>
      </c>
      <c r="E15" s="480">
        <v>37622</v>
      </c>
      <c r="F15" s="476">
        <v>8</v>
      </c>
      <c r="G15" s="476">
        <v>53.5</v>
      </c>
      <c r="H15" s="477" t="s">
        <v>412</v>
      </c>
    </row>
    <row r="16" spans="1:8" ht="12" customHeight="1">
      <c r="A16" s="474"/>
      <c r="B16" s="90" t="s">
        <v>365</v>
      </c>
      <c r="C16" s="98">
        <v>1000</v>
      </c>
      <c r="D16" s="107" t="s">
        <v>29</v>
      </c>
      <c r="E16" s="475" t="s">
        <v>366</v>
      </c>
      <c r="F16" s="476">
        <v>3</v>
      </c>
      <c r="G16" s="476">
        <v>20.5</v>
      </c>
      <c r="H16" s="477" t="s">
        <v>412</v>
      </c>
    </row>
    <row r="17" spans="1:8" ht="12" customHeight="1">
      <c r="A17" s="474"/>
      <c r="B17" s="90" t="s">
        <v>47</v>
      </c>
      <c r="C17" s="98">
        <v>1000</v>
      </c>
      <c r="D17" s="107" t="s">
        <v>29</v>
      </c>
      <c r="E17" s="480">
        <v>37870</v>
      </c>
      <c r="F17" s="476">
        <v>2</v>
      </c>
      <c r="G17" s="476">
        <v>56.5</v>
      </c>
      <c r="H17" s="477" t="s">
        <v>412</v>
      </c>
    </row>
    <row r="18" spans="1:8" ht="12" customHeight="1">
      <c r="A18" s="458"/>
      <c r="B18" s="458"/>
      <c r="C18" s="458"/>
      <c r="D18" s="458"/>
      <c r="E18" s="491"/>
      <c r="F18" s="458"/>
      <c r="G18" s="458"/>
      <c r="H18" s="458"/>
    </row>
    <row r="19" spans="1:8" ht="12" customHeight="1">
      <c r="A19" s="538" t="s">
        <v>49</v>
      </c>
      <c r="B19" s="541"/>
      <c r="C19" s="541"/>
      <c r="D19" s="541"/>
      <c r="E19" s="541"/>
      <c r="F19" s="539" t="s">
        <v>1</v>
      </c>
      <c r="G19" s="539"/>
      <c r="H19" s="540" t="s">
        <v>39</v>
      </c>
    </row>
    <row r="20" spans="1:8" ht="12" customHeight="1">
      <c r="A20" s="541"/>
      <c r="B20" s="541"/>
      <c r="C20" s="541"/>
      <c r="D20" s="541"/>
      <c r="E20" s="541"/>
      <c r="F20" s="471" t="s">
        <v>2</v>
      </c>
      <c r="G20" s="471" t="s">
        <v>4</v>
      </c>
      <c r="H20" s="540"/>
    </row>
    <row r="21" spans="1:8" ht="12" customHeight="1">
      <c r="A21" s="470"/>
      <c r="B21" s="473" t="s">
        <v>457</v>
      </c>
      <c r="C21" s="470"/>
      <c r="D21" s="470"/>
      <c r="E21" s="474"/>
      <c r="F21" s="471"/>
      <c r="G21" s="471"/>
      <c r="H21" s="472"/>
    </row>
    <row r="22" spans="1:8" ht="12" customHeight="1">
      <c r="A22" s="474"/>
      <c r="B22" s="104" t="s">
        <v>53</v>
      </c>
      <c r="C22" s="106">
        <v>1503</v>
      </c>
      <c r="D22" s="90" t="s">
        <v>16</v>
      </c>
      <c r="E22" s="479" t="s">
        <v>54</v>
      </c>
      <c r="F22" s="456">
        <v>14.5</v>
      </c>
      <c r="G22" s="456">
        <v>61.5</v>
      </c>
      <c r="H22" s="457" t="s">
        <v>252</v>
      </c>
    </row>
    <row r="23" spans="1:8" ht="12" customHeight="1">
      <c r="A23" s="474"/>
      <c r="B23" s="104" t="s">
        <v>78</v>
      </c>
      <c r="C23" s="106">
        <v>1250</v>
      </c>
      <c r="D23" s="454" t="s">
        <v>24</v>
      </c>
      <c r="E23" s="479">
        <v>37426</v>
      </c>
      <c r="F23" s="456"/>
      <c r="G23" s="456"/>
      <c r="H23" s="457" t="s">
        <v>252</v>
      </c>
    </row>
    <row r="24" spans="1:8" ht="12" customHeight="1">
      <c r="A24" s="474"/>
      <c r="B24" s="142" t="s">
        <v>196</v>
      </c>
      <c r="C24" s="143">
        <v>1608</v>
      </c>
      <c r="D24" s="454" t="s">
        <v>24</v>
      </c>
      <c r="E24" s="455" t="s">
        <v>197</v>
      </c>
      <c r="F24" s="456">
        <f>SUM(K24+M24+O24+Q24+S24)</f>
        <v>0</v>
      </c>
      <c r="G24" s="456">
        <f>SUM(L24,N24,P24,R24,T24)</f>
        <v>0</v>
      </c>
      <c r="H24" s="457" t="s">
        <v>252</v>
      </c>
    </row>
    <row r="25" spans="1:8" ht="12" customHeight="1">
      <c r="A25" s="474"/>
      <c r="B25" s="104" t="s">
        <v>57</v>
      </c>
      <c r="C25" s="106">
        <v>1250</v>
      </c>
      <c r="D25" s="90" t="s">
        <v>29</v>
      </c>
      <c r="E25" s="479" t="s">
        <v>58</v>
      </c>
      <c r="F25" s="456">
        <v>13</v>
      </c>
      <c r="G25" s="456">
        <v>64.5</v>
      </c>
      <c r="H25" s="457" t="s">
        <v>252</v>
      </c>
    </row>
    <row r="26" spans="1:8" ht="12" customHeight="1">
      <c r="A26" s="474"/>
      <c r="B26" s="478" t="s">
        <v>458</v>
      </c>
      <c r="C26" s="106"/>
      <c r="D26" s="90"/>
      <c r="E26" s="479"/>
      <c r="F26" s="476"/>
      <c r="G26" s="476"/>
      <c r="H26" s="477"/>
    </row>
    <row r="27" spans="1:8" ht="12" customHeight="1">
      <c r="A27" s="474"/>
      <c r="B27" s="90" t="s">
        <v>61</v>
      </c>
      <c r="C27" s="98">
        <v>1372</v>
      </c>
      <c r="D27" s="107" t="s">
        <v>24</v>
      </c>
      <c r="E27" s="475" t="s">
        <v>62</v>
      </c>
      <c r="F27" s="456">
        <v>13.5</v>
      </c>
      <c r="G27" s="456">
        <v>66.5</v>
      </c>
      <c r="H27" s="457">
        <v>1</v>
      </c>
    </row>
    <row r="28" spans="1:8" ht="12" customHeight="1">
      <c r="A28" s="474"/>
      <c r="B28" s="90" t="s">
        <v>67</v>
      </c>
      <c r="C28" s="98">
        <v>1250</v>
      </c>
      <c r="D28" s="107" t="s">
        <v>24</v>
      </c>
      <c r="E28" s="480" t="s">
        <v>68</v>
      </c>
      <c r="F28" s="456">
        <v>12.5</v>
      </c>
      <c r="G28" s="456">
        <v>65.5</v>
      </c>
      <c r="H28" s="457">
        <v>2</v>
      </c>
    </row>
    <row r="29" spans="1:8" ht="12" customHeight="1">
      <c r="A29" s="474"/>
      <c r="B29" s="90" t="s">
        <v>65</v>
      </c>
      <c r="C29" s="98">
        <v>1000</v>
      </c>
      <c r="D29" s="107" t="s">
        <v>29</v>
      </c>
      <c r="E29" s="475" t="s">
        <v>66</v>
      </c>
      <c r="F29" s="456">
        <v>11.5</v>
      </c>
      <c r="G29" s="456">
        <v>57</v>
      </c>
      <c r="H29" s="457">
        <v>3</v>
      </c>
    </row>
    <row r="30" spans="1:8" ht="12" customHeight="1">
      <c r="A30" s="474"/>
      <c r="B30" s="104" t="s">
        <v>50</v>
      </c>
      <c r="C30" s="106">
        <v>1250</v>
      </c>
      <c r="D30" s="90" t="s">
        <v>51</v>
      </c>
      <c r="E30" s="479" t="s">
        <v>52</v>
      </c>
      <c r="F30" s="456">
        <v>13.5</v>
      </c>
      <c r="G30" s="456">
        <v>63.5</v>
      </c>
      <c r="H30" s="457" t="s">
        <v>412</v>
      </c>
    </row>
    <row r="31" spans="1:8" ht="12" customHeight="1">
      <c r="A31" s="474"/>
      <c r="B31" s="90" t="s">
        <v>73</v>
      </c>
      <c r="C31" s="98">
        <v>1000</v>
      </c>
      <c r="D31" s="107" t="s">
        <v>29</v>
      </c>
      <c r="E31" s="475" t="s">
        <v>74</v>
      </c>
      <c r="F31" s="456">
        <v>4.5</v>
      </c>
      <c r="G31" s="456">
        <v>32.5</v>
      </c>
      <c r="H31" s="457" t="s">
        <v>412</v>
      </c>
    </row>
    <row r="32" spans="1:8" ht="12" customHeight="1">
      <c r="A32" s="458"/>
      <c r="B32" s="458"/>
      <c r="C32" s="458"/>
      <c r="D32" s="458"/>
      <c r="E32" s="491"/>
      <c r="F32" s="458"/>
      <c r="G32" s="458"/>
      <c r="H32" s="458"/>
    </row>
    <row r="33" spans="1:8" ht="12" customHeight="1">
      <c r="A33" s="538" t="s">
        <v>88</v>
      </c>
      <c r="B33" s="541"/>
      <c r="C33" s="541"/>
      <c r="D33" s="541"/>
      <c r="E33" s="541"/>
      <c r="F33" s="539" t="s">
        <v>1</v>
      </c>
      <c r="G33" s="539"/>
      <c r="H33" s="540" t="s">
        <v>39</v>
      </c>
    </row>
    <row r="34" spans="1:8" ht="12" customHeight="1">
      <c r="A34" s="541"/>
      <c r="B34" s="541"/>
      <c r="C34" s="541"/>
      <c r="D34" s="541"/>
      <c r="E34" s="541"/>
      <c r="F34" s="471" t="s">
        <v>2</v>
      </c>
      <c r="G34" s="471" t="s">
        <v>4</v>
      </c>
      <c r="H34" s="540"/>
    </row>
    <row r="35" spans="1:8" ht="12" customHeight="1">
      <c r="A35" s="470"/>
      <c r="B35" s="473" t="s">
        <v>457</v>
      </c>
      <c r="C35" s="470"/>
      <c r="D35" s="470"/>
      <c r="E35" s="474"/>
      <c r="F35" s="471"/>
      <c r="G35" s="471"/>
      <c r="H35" s="472"/>
    </row>
    <row r="36" spans="1:8" ht="12" customHeight="1">
      <c r="A36" s="474"/>
      <c r="B36" s="104" t="s">
        <v>286</v>
      </c>
      <c r="C36" s="106">
        <v>1956</v>
      </c>
      <c r="D36" s="107" t="s">
        <v>380</v>
      </c>
      <c r="E36" s="479">
        <v>36575</v>
      </c>
      <c r="F36" s="476"/>
      <c r="G36" s="476"/>
      <c r="H36" s="457" t="s">
        <v>212</v>
      </c>
    </row>
    <row r="37" spans="1:8" ht="12" customHeight="1">
      <c r="A37" s="458"/>
      <c r="B37" s="104" t="s">
        <v>153</v>
      </c>
      <c r="C37" s="150">
        <v>1851</v>
      </c>
      <c r="D37" s="107" t="s">
        <v>380</v>
      </c>
      <c r="E37" s="481" t="s">
        <v>154</v>
      </c>
      <c r="F37" s="458"/>
      <c r="G37" s="458"/>
      <c r="H37" s="457" t="s">
        <v>212</v>
      </c>
    </row>
    <row r="38" spans="1:8" ht="12" customHeight="1">
      <c r="A38" s="489"/>
      <c r="B38" s="142" t="s">
        <v>190</v>
      </c>
      <c r="C38" s="143">
        <v>1785</v>
      </c>
      <c r="D38" s="107" t="s">
        <v>380</v>
      </c>
      <c r="E38" s="455" t="s">
        <v>139</v>
      </c>
      <c r="F38" s="456" t="e">
        <f>SUM(#REF!,#REF!,#REF!,#REF!,#REF!)</f>
        <v>#REF!</v>
      </c>
      <c r="G38" s="456" t="e">
        <f>SUM(#REF!,#REF!,#REF!,#REF!,#REF!)</f>
        <v>#REF!</v>
      </c>
      <c r="H38" s="457" t="s">
        <v>212</v>
      </c>
    </row>
    <row r="39" spans="1:8" ht="12" customHeight="1">
      <c r="A39" s="489"/>
      <c r="B39" s="104" t="s">
        <v>161</v>
      </c>
      <c r="C39" s="150">
        <v>1767</v>
      </c>
      <c r="D39" s="104" t="s">
        <v>29</v>
      </c>
      <c r="E39" s="481" t="s">
        <v>162</v>
      </c>
      <c r="F39" s="456" t="e">
        <f>SUM(#REF!,#REF!,#REF!,#REF!,#REF!)-#REF!</f>
        <v>#REF!</v>
      </c>
      <c r="G39" s="456" t="e">
        <f>SUM(#REF!,#REF!,#REF!,#REF!,#REF!)-#REF!</f>
        <v>#REF!</v>
      </c>
      <c r="H39" s="457" t="s">
        <v>212</v>
      </c>
    </row>
    <row r="40" spans="1:8" ht="12" customHeight="1">
      <c r="A40" s="489"/>
      <c r="B40" s="104" t="s">
        <v>165</v>
      </c>
      <c r="C40" s="150">
        <v>1552</v>
      </c>
      <c r="D40" s="104" t="s">
        <v>29</v>
      </c>
      <c r="E40" s="481" t="s">
        <v>166</v>
      </c>
      <c r="F40" s="456" t="e">
        <f>SUM(#REF!,#REF!,#REF!,#REF!,#REF!)-#REF!</f>
        <v>#REF!</v>
      </c>
      <c r="G40" s="456" t="e">
        <f>SUM(#REF!,#REF!,#REF!,#REF!,#REF!)-#REF!</f>
        <v>#REF!</v>
      </c>
      <c r="H40" s="457" t="s">
        <v>212</v>
      </c>
    </row>
    <row r="41" spans="1:8" ht="12" customHeight="1">
      <c r="A41" s="474"/>
      <c r="B41" s="478" t="s">
        <v>458</v>
      </c>
      <c r="C41" s="106"/>
      <c r="D41" s="90"/>
      <c r="E41" s="479"/>
      <c r="F41" s="476"/>
      <c r="G41" s="476"/>
      <c r="H41" s="477"/>
    </row>
    <row r="42" spans="1:8" ht="12" customHeight="1">
      <c r="A42" s="474"/>
      <c r="B42" s="90" t="s">
        <v>138</v>
      </c>
      <c r="C42" s="98">
        <v>1627</v>
      </c>
      <c r="D42" s="107" t="s">
        <v>380</v>
      </c>
      <c r="E42" s="475" t="s">
        <v>139</v>
      </c>
      <c r="F42" s="456">
        <v>17</v>
      </c>
      <c r="G42" s="456">
        <v>67.5</v>
      </c>
      <c r="H42" s="457">
        <v>1</v>
      </c>
    </row>
    <row r="43" spans="1:8" ht="12" customHeight="1">
      <c r="A43" s="474"/>
      <c r="B43" s="104" t="s">
        <v>89</v>
      </c>
      <c r="C43" s="106">
        <v>1362</v>
      </c>
      <c r="D43" s="90" t="s">
        <v>29</v>
      </c>
      <c r="E43" s="479" t="s">
        <v>90</v>
      </c>
      <c r="F43" s="456">
        <v>14.5</v>
      </c>
      <c r="G43" s="456">
        <v>62.5</v>
      </c>
      <c r="H43" s="457">
        <v>2</v>
      </c>
    </row>
    <row r="44" spans="1:8" ht="12" customHeight="1">
      <c r="A44" s="474"/>
      <c r="B44" s="104" t="s">
        <v>91</v>
      </c>
      <c r="C44" s="106">
        <v>1660</v>
      </c>
      <c r="D44" s="90" t="s">
        <v>380</v>
      </c>
      <c r="E44" s="479" t="s">
        <v>92</v>
      </c>
      <c r="F44" s="456">
        <v>14</v>
      </c>
      <c r="G44" s="456">
        <v>66.5</v>
      </c>
      <c r="H44" s="457">
        <v>3</v>
      </c>
    </row>
    <row r="45" spans="1:8" ht="12" customHeight="1">
      <c r="A45" s="474"/>
      <c r="B45" s="90" t="s">
        <v>106</v>
      </c>
      <c r="C45" s="98">
        <v>1372</v>
      </c>
      <c r="D45" s="107" t="s">
        <v>24</v>
      </c>
      <c r="E45" s="475" t="s">
        <v>107</v>
      </c>
      <c r="F45" s="456">
        <v>14</v>
      </c>
      <c r="G45" s="456">
        <v>66</v>
      </c>
      <c r="H45" s="457">
        <v>4</v>
      </c>
    </row>
    <row r="46" spans="1:8" ht="12" customHeight="1">
      <c r="A46" s="474"/>
      <c r="B46" s="90" t="s">
        <v>100</v>
      </c>
      <c r="C46" s="98">
        <v>1000</v>
      </c>
      <c r="D46" s="107" t="s">
        <v>381</v>
      </c>
      <c r="E46" s="475" t="s">
        <v>101</v>
      </c>
      <c r="F46" s="456">
        <v>12.5</v>
      </c>
      <c r="G46" s="456">
        <v>60</v>
      </c>
      <c r="H46" s="457">
        <v>5</v>
      </c>
    </row>
    <row r="47" spans="1:8" ht="12" customHeight="1">
      <c r="A47" s="474"/>
      <c r="B47" s="104" t="s">
        <v>95</v>
      </c>
      <c r="C47" s="106">
        <v>1357</v>
      </c>
      <c r="D47" s="90" t="s">
        <v>96</v>
      </c>
      <c r="E47" s="479" t="s">
        <v>97</v>
      </c>
      <c r="F47" s="456">
        <v>12</v>
      </c>
      <c r="G47" s="456">
        <v>59.5</v>
      </c>
      <c r="H47" s="457" t="s">
        <v>412</v>
      </c>
    </row>
    <row r="48" spans="1:8" ht="12" customHeight="1">
      <c r="A48" s="474"/>
      <c r="B48" s="90" t="s">
        <v>120</v>
      </c>
      <c r="C48" s="98">
        <v>1250</v>
      </c>
      <c r="D48" s="107" t="s">
        <v>24</v>
      </c>
      <c r="E48" s="475" t="s">
        <v>121</v>
      </c>
      <c r="F48" s="456">
        <v>9</v>
      </c>
      <c r="G48" s="456">
        <v>43</v>
      </c>
      <c r="H48" s="457" t="s">
        <v>412</v>
      </c>
    </row>
    <row r="49" spans="1:8" ht="12" customHeight="1">
      <c r="A49" s="474"/>
      <c r="B49" s="90" t="s">
        <v>124</v>
      </c>
      <c r="C49" s="98">
        <v>1000</v>
      </c>
      <c r="D49" s="107" t="s">
        <v>194</v>
      </c>
      <c r="E49" s="475" t="s">
        <v>125</v>
      </c>
      <c r="F49" s="456">
        <v>7</v>
      </c>
      <c r="G49" s="456">
        <v>49.5</v>
      </c>
      <c r="H49" s="457" t="s">
        <v>412</v>
      </c>
    </row>
    <row r="50" spans="1:8" ht="12" customHeight="1">
      <c r="A50" s="474"/>
      <c r="B50" s="90" t="s">
        <v>136</v>
      </c>
      <c r="C50" s="98">
        <v>1000</v>
      </c>
      <c r="D50" s="107" t="s">
        <v>381</v>
      </c>
      <c r="E50" s="475" t="s">
        <v>137</v>
      </c>
      <c r="F50" s="456">
        <v>2.5</v>
      </c>
      <c r="G50" s="456">
        <v>46</v>
      </c>
      <c r="H50" s="457" t="s">
        <v>412</v>
      </c>
    </row>
    <row r="51" spans="1:8" ht="12" customHeight="1">
      <c r="A51" s="458"/>
      <c r="B51" s="458"/>
      <c r="C51" s="458"/>
      <c r="D51" s="458"/>
      <c r="E51" s="491"/>
      <c r="F51" s="458"/>
      <c r="G51" s="458"/>
      <c r="H51" s="458"/>
    </row>
    <row r="52" spans="1:8" ht="12" customHeight="1">
      <c r="A52" s="538" t="s">
        <v>148</v>
      </c>
      <c r="B52" s="541"/>
      <c r="C52" s="541"/>
      <c r="D52" s="541"/>
      <c r="E52" s="541"/>
      <c r="F52" s="539" t="s">
        <v>1</v>
      </c>
      <c r="G52" s="539"/>
      <c r="H52" s="540" t="s">
        <v>39</v>
      </c>
    </row>
    <row r="53" spans="1:8" ht="12" customHeight="1">
      <c r="A53" s="541"/>
      <c r="B53" s="541"/>
      <c r="C53" s="541"/>
      <c r="D53" s="541"/>
      <c r="E53" s="541"/>
      <c r="F53" s="471" t="s">
        <v>2</v>
      </c>
      <c r="G53" s="471" t="s">
        <v>4</v>
      </c>
      <c r="H53" s="540"/>
    </row>
    <row r="54" spans="1:8" ht="12" customHeight="1">
      <c r="A54" s="470"/>
      <c r="B54" s="473" t="s">
        <v>457</v>
      </c>
      <c r="C54" s="470"/>
      <c r="D54" s="470"/>
      <c r="E54" s="474"/>
      <c r="F54" s="471"/>
      <c r="G54" s="471"/>
      <c r="H54" s="472"/>
    </row>
    <row r="55" spans="1:8" ht="12" customHeight="1">
      <c r="A55" s="474"/>
      <c r="B55" s="104" t="s">
        <v>285</v>
      </c>
      <c r="C55" s="150">
        <v>1987</v>
      </c>
      <c r="D55" s="104" t="s">
        <v>24</v>
      </c>
      <c r="E55" s="481">
        <v>35821</v>
      </c>
      <c r="F55" s="456">
        <f>SUM(K55+M55+O55+Q55+S55)</f>
        <v>0</v>
      </c>
      <c r="G55" s="456">
        <f>SUM(L55,N55,P55,R55,T55)</f>
        <v>0</v>
      </c>
      <c r="H55" s="457" t="s">
        <v>388</v>
      </c>
    </row>
    <row r="56" spans="1:8" ht="12" customHeight="1">
      <c r="A56" s="474"/>
      <c r="B56" s="104" t="s">
        <v>157</v>
      </c>
      <c r="C56" s="150">
        <v>1719</v>
      </c>
      <c r="D56" s="104" t="s">
        <v>80</v>
      </c>
      <c r="E56" s="481" t="s">
        <v>158</v>
      </c>
      <c r="F56" s="456">
        <f>SUM(K56+M56+O56+Q56+S56)</f>
        <v>0</v>
      </c>
      <c r="G56" s="456">
        <f>SUM(L56,N56,P56,R56,T56)</f>
        <v>0</v>
      </c>
      <c r="H56" s="457" t="s">
        <v>388</v>
      </c>
    </row>
    <row r="57" spans="1:8" ht="12" customHeight="1">
      <c r="A57" s="474"/>
      <c r="B57" s="104" t="s">
        <v>159</v>
      </c>
      <c r="C57" s="150">
        <v>1684</v>
      </c>
      <c r="D57" s="104" t="s">
        <v>24</v>
      </c>
      <c r="E57" s="481" t="s">
        <v>160</v>
      </c>
      <c r="F57" s="456">
        <f>SUM(K57+M57+O57+Q57+S57)</f>
        <v>0</v>
      </c>
      <c r="G57" s="456">
        <f>SUM(L57,N57,P57,R57,T57)</f>
        <v>0</v>
      </c>
      <c r="H57" s="457" t="s">
        <v>388</v>
      </c>
    </row>
    <row r="58" spans="1:8" ht="12" customHeight="1">
      <c r="A58" s="474"/>
      <c r="B58" s="478" t="s">
        <v>458</v>
      </c>
      <c r="C58" s="106"/>
      <c r="D58" s="90"/>
      <c r="E58" s="479"/>
      <c r="F58" s="476"/>
      <c r="G58" s="476"/>
      <c r="H58" s="477"/>
    </row>
    <row r="59" spans="1:8" ht="12" customHeight="1">
      <c r="A59" s="474"/>
      <c r="B59" s="104" t="s">
        <v>155</v>
      </c>
      <c r="C59" s="150">
        <v>1413</v>
      </c>
      <c r="D59" s="104" t="s">
        <v>80</v>
      </c>
      <c r="E59" s="481" t="s">
        <v>156</v>
      </c>
      <c r="F59" s="456">
        <f>SUM(K59+M59+O59+Q59+S59)</f>
        <v>0</v>
      </c>
      <c r="G59" s="456">
        <f>SUM(L59,N59,P59,R59,T59)</f>
        <v>0</v>
      </c>
      <c r="H59" s="457">
        <v>1</v>
      </c>
    </row>
    <row r="60" spans="1:8" ht="12" customHeight="1">
      <c r="A60" s="474"/>
      <c r="B60" s="104" t="s">
        <v>167</v>
      </c>
      <c r="C60" s="150">
        <v>1552</v>
      </c>
      <c r="D60" s="104" t="s">
        <v>24</v>
      </c>
      <c r="E60" s="481" t="s">
        <v>168</v>
      </c>
      <c r="F60" s="456">
        <f>SUM(K60+M60+O60+Q60+S60)</f>
        <v>0</v>
      </c>
      <c r="G60" s="456">
        <f>SUM(L60,N60,P60,R60,T60)</f>
        <v>0</v>
      </c>
      <c r="H60" s="457">
        <v>2</v>
      </c>
    </row>
    <row r="61" spans="1:8" ht="12" customHeight="1">
      <c r="A61" s="474"/>
      <c r="B61" s="104" t="s">
        <v>175</v>
      </c>
      <c r="C61" s="150">
        <v>1432</v>
      </c>
      <c r="D61" s="104" t="s">
        <v>29</v>
      </c>
      <c r="E61" s="481" t="s">
        <v>176</v>
      </c>
      <c r="F61" s="456">
        <f>SUM(K61+M61+O61+Q61+S61)</f>
        <v>0</v>
      </c>
      <c r="G61" s="456">
        <f>SUM(L61,N61,P61,R61,T61)</f>
        <v>0</v>
      </c>
      <c r="H61" s="457">
        <v>3</v>
      </c>
    </row>
    <row r="62" spans="1:8" ht="12" customHeight="1">
      <c r="A62" s="474"/>
      <c r="B62" s="104" t="s">
        <v>163</v>
      </c>
      <c r="C62" s="150">
        <v>1556</v>
      </c>
      <c r="D62" s="104" t="s">
        <v>24</v>
      </c>
      <c r="E62" s="481" t="s">
        <v>164</v>
      </c>
      <c r="F62" s="456">
        <f>SUM(K62+M62+O62+Q62+S62)</f>
        <v>0</v>
      </c>
      <c r="G62" s="456">
        <f>SUM(L62,N62,P62,R62,T62)</f>
        <v>0</v>
      </c>
      <c r="H62" s="457">
        <v>4</v>
      </c>
    </row>
    <row r="63" spans="1:8" ht="12" customHeight="1">
      <c r="A63" s="474"/>
      <c r="B63" s="142" t="s">
        <v>200</v>
      </c>
      <c r="C63" s="143">
        <v>1368</v>
      </c>
      <c r="D63" s="454" t="s">
        <v>80</v>
      </c>
      <c r="E63" s="455" t="s">
        <v>201</v>
      </c>
      <c r="F63" s="456">
        <f>SUM(K63+M63+O63+Q63+S63)</f>
        <v>0</v>
      </c>
      <c r="G63" s="456">
        <f>SUM(L63,N63,P63,R63,T63)</f>
        <v>0</v>
      </c>
      <c r="H63" s="457" t="s">
        <v>412</v>
      </c>
    </row>
    <row r="64" spans="1:8" ht="12" customHeight="1">
      <c r="A64" s="458"/>
      <c r="B64" s="458"/>
      <c r="C64" s="458"/>
      <c r="D64" s="458"/>
      <c r="E64" s="491"/>
      <c r="F64" s="458"/>
      <c r="G64" s="458"/>
      <c r="H64" s="458"/>
    </row>
    <row r="65" spans="1:8" ht="12" customHeight="1">
      <c r="A65" s="538" t="s">
        <v>460</v>
      </c>
      <c r="B65" s="538"/>
      <c r="C65" s="538"/>
      <c r="D65" s="538"/>
      <c r="E65" s="538"/>
      <c r="F65" s="539" t="s">
        <v>1</v>
      </c>
      <c r="G65" s="539"/>
      <c r="H65" s="540" t="s">
        <v>39</v>
      </c>
    </row>
    <row r="66" spans="1:8" ht="12" customHeight="1">
      <c r="A66" s="538"/>
      <c r="B66" s="538"/>
      <c r="C66" s="538"/>
      <c r="D66" s="538"/>
      <c r="E66" s="538"/>
      <c r="F66" s="471" t="s">
        <v>2</v>
      </c>
      <c r="G66" s="471" t="s">
        <v>4</v>
      </c>
      <c r="H66" s="540"/>
    </row>
    <row r="67" spans="1:8" ht="12" customHeight="1">
      <c r="A67" s="474"/>
      <c r="B67" s="104" t="s">
        <v>151</v>
      </c>
      <c r="C67" s="150">
        <v>1966</v>
      </c>
      <c r="D67" s="104" t="s">
        <v>29</v>
      </c>
      <c r="E67" s="481" t="s">
        <v>152</v>
      </c>
      <c r="F67" s="456">
        <f aca="true" t="shared" si="0" ref="F67:F72">SUM(K67+M67+O67+Q67+S67)</f>
        <v>0</v>
      </c>
      <c r="G67" s="456">
        <f aca="true" t="shared" si="1" ref="G67:G72">SUM(L67,N67,P67,R67,T67)</f>
        <v>0</v>
      </c>
      <c r="H67" s="457">
        <v>1</v>
      </c>
    </row>
    <row r="68" spans="1:8" ht="12" customHeight="1">
      <c r="A68" s="474"/>
      <c r="B68" s="142" t="s">
        <v>191</v>
      </c>
      <c r="C68" s="143">
        <v>1717</v>
      </c>
      <c r="D68" s="454" t="s">
        <v>29</v>
      </c>
      <c r="E68" s="455" t="s">
        <v>192</v>
      </c>
      <c r="F68" s="456">
        <f t="shared" si="0"/>
        <v>0</v>
      </c>
      <c r="G68" s="456">
        <f t="shared" si="1"/>
        <v>0</v>
      </c>
      <c r="H68" s="457">
        <v>2</v>
      </c>
    </row>
    <row r="69" spans="1:8" ht="12" customHeight="1">
      <c r="A69" s="474"/>
      <c r="B69" s="104" t="s">
        <v>157</v>
      </c>
      <c r="C69" s="150">
        <v>1719</v>
      </c>
      <c r="D69" s="104" t="s">
        <v>80</v>
      </c>
      <c r="E69" s="481" t="s">
        <v>158</v>
      </c>
      <c r="F69" s="456">
        <f t="shared" si="0"/>
        <v>0</v>
      </c>
      <c r="G69" s="456">
        <f t="shared" si="1"/>
        <v>0</v>
      </c>
      <c r="H69" s="457">
        <v>3</v>
      </c>
    </row>
    <row r="70" spans="1:8" ht="12" customHeight="1">
      <c r="A70" s="474"/>
      <c r="B70" s="104" t="s">
        <v>149</v>
      </c>
      <c r="C70" s="150">
        <v>1963</v>
      </c>
      <c r="D70" s="104" t="s">
        <v>24</v>
      </c>
      <c r="E70" s="481" t="s">
        <v>150</v>
      </c>
      <c r="F70" s="456">
        <f t="shared" si="0"/>
        <v>0</v>
      </c>
      <c r="G70" s="456">
        <f t="shared" si="1"/>
        <v>0</v>
      </c>
      <c r="H70" s="457">
        <v>4</v>
      </c>
    </row>
    <row r="71" spans="1:8" ht="12" customHeight="1">
      <c r="A71" s="474"/>
      <c r="B71" s="142" t="s">
        <v>184</v>
      </c>
      <c r="C71" s="143">
        <v>2031</v>
      </c>
      <c r="D71" s="454" t="s">
        <v>29</v>
      </c>
      <c r="E71" s="455" t="s">
        <v>185</v>
      </c>
      <c r="F71" s="456">
        <f t="shared" si="0"/>
        <v>0</v>
      </c>
      <c r="G71" s="456">
        <f t="shared" si="1"/>
        <v>0</v>
      </c>
      <c r="H71" s="457">
        <v>5</v>
      </c>
    </row>
    <row r="72" spans="1:8" ht="12" customHeight="1">
      <c r="A72" s="474"/>
      <c r="B72" s="104" t="s">
        <v>153</v>
      </c>
      <c r="C72" s="150">
        <v>1851</v>
      </c>
      <c r="D72" s="104" t="s">
        <v>21</v>
      </c>
      <c r="E72" s="481" t="s">
        <v>154</v>
      </c>
      <c r="F72" s="456">
        <f t="shared" si="0"/>
        <v>0</v>
      </c>
      <c r="G72" s="456">
        <f t="shared" si="1"/>
        <v>0</v>
      </c>
      <c r="H72" s="457">
        <v>6</v>
      </c>
    </row>
  </sheetData>
  <mergeCells count="15">
    <mergeCell ref="A3:E4"/>
    <mergeCell ref="F3:G3"/>
    <mergeCell ref="H3:H4"/>
    <mergeCell ref="A33:E34"/>
    <mergeCell ref="F33:G33"/>
    <mergeCell ref="H33:H34"/>
    <mergeCell ref="A65:E66"/>
    <mergeCell ref="F65:G65"/>
    <mergeCell ref="H65:H66"/>
    <mergeCell ref="A19:E20"/>
    <mergeCell ref="F19:G19"/>
    <mergeCell ref="H19:H20"/>
    <mergeCell ref="A52:E53"/>
    <mergeCell ref="F52:G52"/>
    <mergeCell ref="H52:H5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0"/>
  <sheetViews>
    <sheetView workbookViewId="0" topLeftCell="A93">
      <selection activeCell="L125" sqref="L125"/>
    </sheetView>
  </sheetViews>
  <sheetFormatPr defaultColWidth="9.00390625" defaultRowHeight="12.75"/>
  <cols>
    <col min="1" max="1" width="3.25390625" style="0" customWidth="1"/>
    <col min="2" max="2" width="19.125" style="0" bestFit="1" customWidth="1"/>
    <col min="3" max="3" width="5.00390625" style="0" bestFit="1" customWidth="1"/>
    <col min="4" max="4" width="22.125" style="0" bestFit="1" customWidth="1"/>
    <col min="5" max="5" width="11.625" style="313" customWidth="1"/>
    <col min="6" max="6" width="5.625" style="0" bestFit="1" customWidth="1"/>
    <col min="7" max="7" width="4.625" style="0" bestFit="1" customWidth="1"/>
    <col min="8" max="8" width="10.625" style="0" bestFit="1" customWidth="1"/>
    <col min="9" max="9" width="4.25390625" style="0" bestFit="1" customWidth="1"/>
    <col min="10" max="10" width="4.875" style="0" bestFit="1" customWidth="1"/>
  </cols>
  <sheetData>
    <row r="1" spans="1:5" s="375" customFormat="1" ht="26.25">
      <c r="A1" s="375" t="s">
        <v>450</v>
      </c>
      <c r="E1" s="378"/>
    </row>
    <row r="2" spans="1:5" s="376" customFormat="1" ht="11.25" customHeight="1">
      <c r="A2" s="376" t="s">
        <v>451</v>
      </c>
      <c r="E2" s="379"/>
    </row>
    <row r="3" spans="1:5" s="377" customFormat="1" ht="11.25" customHeight="1" thickBot="1">
      <c r="A3" s="377" t="s">
        <v>452</v>
      </c>
      <c r="E3" s="380"/>
    </row>
    <row r="4" spans="1:10" ht="11.25" customHeight="1">
      <c r="A4" s="543" t="s">
        <v>146</v>
      </c>
      <c r="B4" s="544"/>
      <c r="C4" s="544"/>
      <c r="D4" s="544"/>
      <c r="E4" s="545"/>
      <c r="F4" s="549" t="s">
        <v>1</v>
      </c>
      <c r="G4" s="550"/>
      <c r="H4" s="551" t="s">
        <v>39</v>
      </c>
      <c r="I4" s="551" t="s">
        <v>442</v>
      </c>
      <c r="J4" s="62"/>
    </row>
    <row r="5" spans="1:10" ht="11.25" customHeight="1" thickBot="1">
      <c r="A5" s="546"/>
      <c r="B5" s="547"/>
      <c r="C5" s="547"/>
      <c r="D5" s="547"/>
      <c r="E5" s="548"/>
      <c r="F5" s="327" t="s">
        <v>2</v>
      </c>
      <c r="G5" s="328" t="s">
        <v>4</v>
      </c>
      <c r="H5" s="552"/>
      <c r="I5" s="552"/>
      <c r="J5" s="62"/>
    </row>
    <row r="6" spans="1:10" ht="11.25" customHeight="1">
      <c r="A6" s="326"/>
      <c r="B6" s="326"/>
      <c r="C6" s="326"/>
      <c r="D6" s="326"/>
      <c r="E6" s="381"/>
      <c r="F6" s="330"/>
      <c r="G6" s="330"/>
      <c r="H6" s="329"/>
      <c r="I6" s="331"/>
      <c r="J6" s="62"/>
    </row>
    <row r="7" spans="1:10" ht="11.25" customHeight="1" thickBot="1">
      <c r="A7" s="332" t="s">
        <v>389</v>
      </c>
      <c r="B7" s="332" t="s">
        <v>390</v>
      </c>
      <c r="C7" s="332" t="s">
        <v>391</v>
      </c>
      <c r="D7" s="332" t="s">
        <v>392</v>
      </c>
      <c r="E7" s="382" t="s">
        <v>393</v>
      </c>
      <c r="F7" s="328" t="s">
        <v>394</v>
      </c>
      <c r="G7" s="328" t="s">
        <v>395</v>
      </c>
      <c r="H7" s="329" t="s">
        <v>396</v>
      </c>
      <c r="I7" s="331"/>
      <c r="J7" s="62" t="s">
        <v>397</v>
      </c>
    </row>
    <row r="8" spans="1:10" ht="11.25" customHeight="1" thickTop="1">
      <c r="A8" s="333">
        <v>1</v>
      </c>
      <c r="B8" s="334" t="s">
        <v>151</v>
      </c>
      <c r="C8" s="335">
        <v>1966</v>
      </c>
      <c r="D8" s="334" t="s">
        <v>29</v>
      </c>
      <c r="E8" s="383" t="s">
        <v>152</v>
      </c>
      <c r="F8" s="336">
        <v>13</v>
      </c>
      <c r="G8" s="337">
        <v>45</v>
      </c>
      <c r="H8" s="329"/>
      <c r="I8" s="331">
        <v>1</v>
      </c>
      <c r="J8" s="338" t="s">
        <v>398</v>
      </c>
    </row>
    <row r="9" spans="1:10" ht="11.25" customHeight="1">
      <c r="A9" s="339" t="s">
        <v>399</v>
      </c>
      <c r="B9" s="148" t="s">
        <v>191</v>
      </c>
      <c r="C9" s="340">
        <v>1717</v>
      </c>
      <c r="D9" s="341" t="s">
        <v>29</v>
      </c>
      <c r="E9" s="384" t="s">
        <v>192</v>
      </c>
      <c r="F9" s="336">
        <v>12</v>
      </c>
      <c r="G9" s="337">
        <v>42</v>
      </c>
      <c r="H9" s="329"/>
      <c r="I9" s="331">
        <v>2</v>
      </c>
      <c r="J9" s="342" t="s">
        <v>398</v>
      </c>
    </row>
    <row r="10" spans="1:10" ht="11.25" customHeight="1">
      <c r="A10" s="339" t="s">
        <v>400</v>
      </c>
      <c r="B10" s="334" t="s">
        <v>157</v>
      </c>
      <c r="C10" s="335">
        <v>1719</v>
      </c>
      <c r="D10" s="334" t="s">
        <v>80</v>
      </c>
      <c r="E10" s="383" t="s">
        <v>158</v>
      </c>
      <c r="F10" s="336">
        <v>11</v>
      </c>
      <c r="G10" s="337">
        <v>46.5</v>
      </c>
      <c r="H10" s="329" t="s">
        <v>388</v>
      </c>
      <c r="I10" s="331">
        <v>3</v>
      </c>
      <c r="J10" s="342" t="s">
        <v>401</v>
      </c>
    </row>
    <row r="11" spans="1:10" ht="11.25" customHeight="1">
      <c r="A11" s="339" t="s">
        <v>402</v>
      </c>
      <c r="B11" s="334" t="s">
        <v>149</v>
      </c>
      <c r="C11" s="335">
        <v>1963</v>
      </c>
      <c r="D11" s="334" t="s">
        <v>24</v>
      </c>
      <c r="E11" s="383" t="s">
        <v>150</v>
      </c>
      <c r="F11" s="336">
        <v>11</v>
      </c>
      <c r="G11" s="337">
        <v>38.5</v>
      </c>
      <c r="H11" s="329"/>
      <c r="I11" s="331">
        <v>4</v>
      </c>
      <c r="J11" s="342" t="s">
        <v>398</v>
      </c>
    </row>
    <row r="12" spans="1:10" ht="11.25" customHeight="1">
      <c r="A12" s="339" t="s">
        <v>403</v>
      </c>
      <c r="B12" s="148" t="s">
        <v>190</v>
      </c>
      <c r="C12" s="340">
        <v>1580</v>
      </c>
      <c r="D12" s="341" t="s">
        <v>21</v>
      </c>
      <c r="E12" s="384" t="s">
        <v>139</v>
      </c>
      <c r="F12" s="336">
        <v>10.5</v>
      </c>
      <c r="G12" s="337">
        <v>42</v>
      </c>
      <c r="H12" s="329" t="s">
        <v>212</v>
      </c>
      <c r="I12" s="331"/>
      <c r="J12" s="342" t="s">
        <v>401</v>
      </c>
    </row>
    <row r="13" spans="1:10" ht="11.25" customHeight="1">
      <c r="A13" s="339" t="s">
        <v>404</v>
      </c>
      <c r="B13" s="334" t="s">
        <v>161</v>
      </c>
      <c r="C13" s="335">
        <v>1634</v>
      </c>
      <c r="D13" s="334" t="s">
        <v>29</v>
      </c>
      <c r="E13" s="383" t="s">
        <v>162</v>
      </c>
      <c r="F13" s="336">
        <v>10.5</v>
      </c>
      <c r="G13" s="337">
        <v>41</v>
      </c>
      <c r="H13" s="329" t="s">
        <v>212</v>
      </c>
      <c r="I13" s="331"/>
      <c r="J13" s="342" t="s">
        <v>401</v>
      </c>
    </row>
    <row r="14" spans="1:10" ht="11.25" customHeight="1">
      <c r="A14" s="339" t="s">
        <v>405</v>
      </c>
      <c r="B14" s="334" t="s">
        <v>159</v>
      </c>
      <c r="C14" s="335">
        <v>1684</v>
      </c>
      <c r="D14" s="334" t="s">
        <v>24</v>
      </c>
      <c r="E14" s="383" t="s">
        <v>160</v>
      </c>
      <c r="F14" s="336">
        <v>10.5</v>
      </c>
      <c r="G14" s="337">
        <v>39.5</v>
      </c>
      <c r="H14" s="329" t="s">
        <v>388</v>
      </c>
      <c r="I14" s="331"/>
      <c r="J14" s="342" t="s">
        <v>401</v>
      </c>
    </row>
    <row r="15" spans="1:10" ht="11.25" customHeight="1">
      <c r="A15" s="339" t="s">
        <v>406</v>
      </c>
      <c r="B15" s="334" t="s">
        <v>155</v>
      </c>
      <c r="C15" s="335">
        <v>1413</v>
      </c>
      <c r="D15" s="334" t="s">
        <v>80</v>
      </c>
      <c r="E15" s="383" t="s">
        <v>156</v>
      </c>
      <c r="F15" s="336">
        <v>9</v>
      </c>
      <c r="G15" s="337">
        <v>30</v>
      </c>
      <c r="H15" s="329" t="s">
        <v>407</v>
      </c>
      <c r="I15" s="331"/>
      <c r="J15" s="342" t="s">
        <v>401</v>
      </c>
    </row>
    <row r="16" spans="1:10" ht="11.25" customHeight="1">
      <c r="A16" s="339" t="s">
        <v>408</v>
      </c>
      <c r="B16" s="334" t="s">
        <v>165</v>
      </c>
      <c r="C16" s="335">
        <v>1489</v>
      </c>
      <c r="D16" s="334" t="s">
        <v>29</v>
      </c>
      <c r="E16" s="383" t="s">
        <v>166</v>
      </c>
      <c r="F16" s="336">
        <v>8.5</v>
      </c>
      <c r="G16" s="337">
        <v>41.5</v>
      </c>
      <c r="H16" s="329" t="s">
        <v>212</v>
      </c>
      <c r="I16" s="331"/>
      <c r="J16" s="342" t="s">
        <v>401</v>
      </c>
    </row>
    <row r="17" spans="1:10" ht="11.25" customHeight="1">
      <c r="A17" s="339" t="s">
        <v>409</v>
      </c>
      <c r="B17" s="148" t="s">
        <v>196</v>
      </c>
      <c r="C17" s="340">
        <v>1608</v>
      </c>
      <c r="D17" s="341" t="s">
        <v>24</v>
      </c>
      <c r="E17" s="384" t="s">
        <v>197</v>
      </c>
      <c r="F17" s="336">
        <v>8.5</v>
      </c>
      <c r="G17" s="337">
        <v>36.5</v>
      </c>
      <c r="H17" s="329" t="s">
        <v>252</v>
      </c>
      <c r="I17" s="331"/>
      <c r="J17" s="342" t="s">
        <v>401</v>
      </c>
    </row>
    <row r="18" spans="1:10" ht="11.25" customHeight="1">
      <c r="A18" s="339" t="s">
        <v>410</v>
      </c>
      <c r="B18" s="334" t="s">
        <v>167</v>
      </c>
      <c r="C18" s="335">
        <v>1552</v>
      </c>
      <c r="D18" s="334" t="s">
        <v>24</v>
      </c>
      <c r="E18" s="383" t="s">
        <v>168</v>
      </c>
      <c r="F18" s="336">
        <v>8</v>
      </c>
      <c r="G18" s="337">
        <v>39</v>
      </c>
      <c r="H18" s="329" t="s">
        <v>407</v>
      </c>
      <c r="I18" s="331"/>
      <c r="J18" s="342" t="s">
        <v>401</v>
      </c>
    </row>
    <row r="19" spans="1:10" ht="11.25" customHeight="1">
      <c r="A19" s="339" t="s">
        <v>411</v>
      </c>
      <c r="B19" s="148" t="s">
        <v>193</v>
      </c>
      <c r="C19" s="340">
        <v>1422</v>
      </c>
      <c r="D19" s="341" t="s">
        <v>194</v>
      </c>
      <c r="E19" s="384" t="s">
        <v>195</v>
      </c>
      <c r="F19" s="336">
        <v>8</v>
      </c>
      <c r="G19" s="337">
        <v>38</v>
      </c>
      <c r="H19" s="329" t="s">
        <v>412</v>
      </c>
      <c r="I19" s="331"/>
      <c r="J19" s="342" t="s">
        <v>413</v>
      </c>
    </row>
    <row r="20" spans="1:10" ht="11.25" customHeight="1">
      <c r="A20" s="339" t="s">
        <v>414</v>
      </c>
      <c r="B20" s="334" t="s">
        <v>175</v>
      </c>
      <c r="C20" s="335">
        <v>1432</v>
      </c>
      <c r="D20" s="334" t="s">
        <v>29</v>
      </c>
      <c r="E20" s="383" t="s">
        <v>176</v>
      </c>
      <c r="F20" s="336">
        <v>8</v>
      </c>
      <c r="G20" s="337">
        <v>37.5</v>
      </c>
      <c r="H20" s="329" t="s">
        <v>407</v>
      </c>
      <c r="I20" s="331"/>
      <c r="J20" s="342" t="s">
        <v>401</v>
      </c>
    </row>
    <row r="21" spans="1:10" ht="11.25" customHeight="1">
      <c r="A21" s="339" t="s">
        <v>415</v>
      </c>
      <c r="B21" s="148" t="s">
        <v>184</v>
      </c>
      <c r="C21" s="340">
        <v>2031</v>
      </c>
      <c r="D21" s="341" t="s">
        <v>29</v>
      </c>
      <c r="E21" s="384" t="s">
        <v>185</v>
      </c>
      <c r="F21" s="336">
        <v>8</v>
      </c>
      <c r="G21" s="337">
        <v>32.5</v>
      </c>
      <c r="H21" s="329" t="s">
        <v>407</v>
      </c>
      <c r="I21" s="331">
        <v>5</v>
      </c>
      <c r="J21" s="342" t="s">
        <v>416</v>
      </c>
    </row>
    <row r="22" spans="1:10" ht="11.25" customHeight="1">
      <c r="A22" s="339" t="s">
        <v>417</v>
      </c>
      <c r="B22" s="334" t="s">
        <v>163</v>
      </c>
      <c r="C22" s="335">
        <v>1556</v>
      </c>
      <c r="D22" s="334" t="s">
        <v>24</v>
      </c>
      <c r="E22" s="383" t="s">
        <v>164</v>
      </c>
      <c r="F22" s="336">
        <v>8</v>
      </c>
      <c r="G22" s="337">
        <v>32</v>
      </c>
      <c r="H22" s="329" t="s">
        <v>407</v>
      </c>
      <c r="I22" s="331"/>
      <c r="J22" s="342" t="s">
        <v>401</v>
      </c>
    </row>
    <row r="23" spans="1:10" ht="11.25" customHeight="1">
      <c r="A23" s="339" t="s">
        <v>418</v>
      </c>
      <c r="B23" s="148" t="s">
        <v>200</v>
      </c>
      <c r="C23" s="340">
        <v>1368</v>
      </c>
      <c r="D23" s="341" t="s">
        <v>80</v>
      </c>
      <c r="E23" s="384" t="s">
        <v>201</v>
      </c>
      <c r="F23" s="336">
        <v>7</v>
      </c>
      <c r="G23" s="337">
        <v>43</v>
      </c>
      <c r="H23" s="329" t="s">
        <v>412</v>
      </c>
      <c r="I23" s="331"/>
      <c r="J23" s="342" t="s">
        <v>419</v>
      </c>
    </row>
    <row r="24" spans="1:10" ht="11.25" customHeight="1">
      <c r="A24" s="339" t="s">
        <v>420</v>
      </c>
      <c r="B24" s="148" t="s">
        <v>198</v>
      </c>
      <c r="C24" s="340">
        <v>1386</v>
      </c>
      <c r="D24" s="341" t="s">
        <v>24</v>
      </c>
      <c r="E24" s="384" t="s">
        <v>199</v>
      </c>
      <c r="F24" s="336">
        <v>6.5</v>
      </c>
      <c r="G24" s="337">
        <v>31.5</v>
      </c>
      <c r="H24" s="329"/>
      <c r="I24" s="331"/>
      <c r="J24" s="342" t="s">
        <v>401</v>
      </c>
    </row>
    <row r="25" spans="1:10" ht="11.25" customHeight="1">
      <c r="A25" s="339" t="s">
        <v>421</v>
      </c>
      <c r="B25" s="343" t="s">
        <v>173</v>
      </c>
      <c r="C25" s="344">
        <v>1338</v>
      </c>
      <c r="D25" s="345" t="s">
        <v>96</v>
      </c>
      <c r="E25" s="385" t="s">
        <v>174</v>
      </c>
      <c r="F25" s="336">
        <v>6</v>
      </c>
      <c r="G25" s="337">
        <v>38</v>
      </c>
      <c r="H25" s="329" t="s">
        <v>412</v>
      </c>
      <c r="I25" s="331"/>
      <c r="J25" s="342" t="s">
        <v>422</v>
      </c>
    </row>
    <row r="26" spans="1:10" ht="11.25" customHeight="1">
      <c r="A26" s="333" t="s">
        <v>423</v>
      </c>
      <c r="B26" s="343" t="s">
        <v>153</v>
      </c>
      <c r="C26" s="344">
        <v>1851</v>
      </c>
      <c r="D26" s="345" t="s">
        <v>21</v>
      </c>
      <c r="E26" s="385" t="s">
        <v>154</v>
      </c>
      <c r="F26" s="336">
        <v>5.5</v>
      </c>
      <c r="G26" s="337">
        <v>27</v>
      </c>
      <c r="H26" s="329" t="s">
        <v>212</v>
      </c>
      <c r="I26" s="331">
        <v>6</v>
      </c>
      <c r="J26" s="342" t="s">
        <v>401</v>
      </c>
    </row>
    <row r="27" spans="1:10" ht="11.25" customHeight="1">
      <c r="A27" s="339" t="s">
        <v>424</v>
      </c>
      <c r="B27" s="142" t="s">
        <v>204</v>
      </c>
      <c r="C27" s="346">
        <v>1000</v>
      </c>
      <c r="D27" s="347" t="s">
        <v>205</v>
      </c>
      <c r="E27" s="386">
        <v>35990</v>
      </c>
      <c r="F27" s="336">
        <v>5</v>
      </c>
      <c r="G27" s="337">
        <v>34.5</v>
      </c>
      <c r="H27" s="329"/>
      <c r="I27" s="331"/>
      <c r="J27" s="342" t="s">
        <v>401</v>
      </c>
    </row>
    <row r="28" spans="1:10" ht="11.25" customHeight="1">
      <c r="A28" s="339" t="s">
        <v>425</v>
      </c>
      <c r="B28" s="343" t="s">
        <v>171</v>
      </c>
      <c r="C28" s="344">
        <v>1100</v>
      </c>
      <c r="D28" s="345" t="s">
        <v>29</v>
      </c>
      <c r="E28" s="385" t="s">
        <v>172</v>
      </c>
      <c r="F28" s="336">
        <v>4</v>
      </c>
      <c r="G28" s="337">
        <v>35</v>
      </c>
      <c r="H28" s="329" t="s">
        <v>412</v>
      </c>
      <c r="I28" s="331"/>
      <c r="J28" s="342" t="s">
        <v>422</v>
      </c>
    </row>
    <row r="29" spans="1:10" ht="11.25" customHeight="1">
      <c r="A29" s="339" t="s">
        <v>426</v>
      </c>
      <c r="B29" s="343" t="s">
        <v>169</v>
      </c>
      <c r="C29" s="344">
        <v>1427</v>
      </c>
      <c r="D29" s="345" t="s">
        <v>21</v>
      </c>
      <c r="E29" s="385" t="s">
        <v>170</v>
      </c>
      <c r="F29" s="336">
        <v>3.5</v>
      </c>
      <c r="G29" s="337">
        <v>27</v>
      </c>
      <c r="H29" s="329"/>
      <c r="I29" s="331"/>
      <c r="J29" s="342" t="s">
        <v>398</v>
      </c>
    </row>
    <row r="30" spans="1:10" ht="11.25" customHeight="1">
      <c r="A30" s="339" t="s">
        <v>427</v>
      </c>
      <c r="B30" s="142" t="s">
        <v>186</v>
      </c>
      <c r="C30" s="346">
        <v>1966</v>
      </c>
      <c r="D30" s="347" t="s">
        <v>16</v>
      </c>
      <c r="E30" s="386" t="s">
        <v>187</v>
      </c>
      <c r="F30" s="336">
        <v>3.5</v>
      </c>
      <c r="G30" s="337">
        <v>15.5</v>
      </c>
      <c r="H30" s="329"/>
      <c r="I30" s="331"/>
      <c r="J30" s="342" t="s">
        <v>398</v>
      </c>
    </row>
    <row r="31" spans="1:10" ht="11.25" customHeight="1">
      <c r="A31" s="339" t="s">
        <v>428</v>
      </c>
      <c r="B31" s="90" t="s">
        <v>247</v>
      </c>
      <c r="C31" s="348">
        <v>1250</v>
      </c>
      <c r="D31" s="91" t="s">
        <v>226</v>
      </c>
      <c r="E31" s="387" t="s">
        <v>248</v>
      </c>
      <c r="F31" s="336">
        <v>3</v>
      </c>
      <c r="G31" s="337">
        <v>19.5</v>
      </c>
      <c r="H31" s="329"/>
      <c r="I31" s="331"/>
      <c r="J31" s="342" t="s">
        <v>401</v>
      </c>
    </row>
    <row r="32" spans="1:10" ht="11.25" customHeight="1">
      <c r="A32" s="339" t="s">
        <v>429</v>
      </c>
      <c r="B32" s="142" t="s">
        <v>188</v>
      </c>
      <c r="C32" s="346">
        <v>1655</v>
      </c>
      <c r="D32" s="347" t="s">
        <v>21</v>
      </c>
      <c r="E32" s="386" t="s">
        <v>189</v>
      </c>
      <c r="F32" s="336">
        <v>3</v>
      </c>
      <c r="G32" s="337">
        <v>16.5</v>
      </c>
      <c r="H32" s="329"/>
      <c r="I32" s="331"/>
      <c r="J32" s="342" t="s">
        <v>416</v>
      </c>
    </row>
    <row r="33" spans="1:10" ht="11.25" customHeight="1">
      <c r="A33" s="339" t="s">
        <v>430</v>
      </c>
      <c r="B33" s="90" t="s">
        <v>386</v>
      </c>
      <c r="C33" s="348">
        <v>1741</v>
      </c>
      <c r="D33" s="91" t="s">
        <v>431</v>
      </c>
      <c r="E33" s="387" t="s">
        <v>432</v>
      </c>
      <c r="F33" s="336">
        <v>3</v>
      </c>
      <c r="G33" s="337">
        <v>12.5</v>
      </c>
      <c r="H33" s="329"/>
      <c r="I33" s="331"/>
      <c r="J33" s="342" t="s">
        <v>401</v>
      </c>
    </row>
    <row r="34" spans="1:10" ht="11.25" customHeight="1">
      <c r="A34" s="339" t="s">
        <v>433</v>
      </c>
      <c r="B34" s="142" t="s">
        <v>202</v>
      </c>
      <c r="C34" s="346">
        <v>1000</v>
      </c>
      <c r="D34" s="347" t="s">
        <v>203</v>
      </c>
      <c r="E34" s="386">
        <v>35759</v>
      </c>
      <c r="F34" s="336">
        <v>2</v>
      </c>
      <c r="G34" s="337">
        <v>8.5</v>
      </c>
      <c r="H34" s="329"/>
      <c r="I34" s="331"/>
      <c r="J34" s="342" t="s">
        <v>401</v>
      </c>
    </row>
    <row r="35" spans="1:10" ht="11.25" customHeight="1">
      <c r="A35" s="339" t="s">
        <v>434</v>
      </c>
      <c r="B35" s="343" t="s">
        <v>177</v>
      </c>
      <c r="C35" s="344">
        <v>1000</v>
      </c>
      <c r="D35" s="345" t="s">
        <v>209</v>
      </c>
      <c r="E35" s="385" t="s">
        <v>178</v>
      </c>
      <c r="F35" s="336">
        <v>1.5</v>
      </c>
      <c r="G35" s="337">
        <v>11.5</v>
      </c>
      <c r="H35" s="329"/>
      <c r="I35" s="331"/>
      <c r="J35" s="342" t="s">
        <v>401</v>
      </c>
    </row>
    <row r="36" spans="1:10" ht="11.25" customHeight="1">
      <c r="A36" s="339" t="s">
        <v>435</v>
      </c>
      <c r="B36" s="343" t="s">
        <v>179</v>
      </c>
      <c r="C36" s="344">
        <v>1250</v>
      </c>
      <c r="D36" s="345" t="s">
        <v>19</v>
      </c>
      <c r="E36" s="385" t="s">
        <v>180</v>
      </c>
      <c r="F36" s="336">
        <v>1.5</v>
      </c>
      <c r="G36" s="337">
        <v>10</v>
      </c>
      <c r="H36" s="329"/>
      <c r="I36" s="331"/>
      <c r="J36" s="342" t="s">
        <v>401</v>
      </c>
    </row>
    <row r="37" spans="1:10" ht="11.25" customHeight="1">
      <c r="A37" s="339">
        <v>30</v>
      </c>
      <c r="B37" s="90" t="s">
        <v>249</v>
      </c>
      <c r="C37" s="348">
        <v>1000</v>
      </c>
      <c r="D37" s="91" t="s">
        <v>80</v>
      </c>
      <c r="E37" s="387" t="s">
        <v>250</v>
      </c>
      <c r="F37" s="336">
        <v>1</v>
      </c>
      <c r="G37" s="337">
        <v>14</v>
      </c>
      <c r="H37" s="329" t="s">
        <v>412</v>
      </c>
      <c r="I37" s="331"/>
      <c r="J37" s="342" t="s">
        <v>398</v>
      </c>
    </row>
    <row r="38" spans="1:10" ht="11.25" customHeight="1">
      <c r="A38" s="339">
        <v>31</v>
      </c>
      <c r="B38" s="343" t="s">
        <v>181</v>
      </c>
      <c r="C38" s="344">
        <v>1000</v>
      </c>
      <c r="D38" s="345" t="s">
        <v>182</v>
      </c>
      <c r="E38" s="385" t="s">
        <v>183</v>
      </c>
      <c r="F38" s="336">
        <v>1</v>
      </c>
      <c r="G38" s="337">
        <v>12.5</v>
      </c>
      <c r="H38" s="329"/>
      <c r="I38" s="331"/>
      <c r="J38" s="342" t="s">
        <v>398</v>
      </c>
    </row>
    <row r="39" spans="1:10" ht="11.25" customHeight="1">
      <c r="A39" s="339" t="s">
        <v>436</v>
      </c>
      <c r="B39" s="321" t="s">
        <v>437</v>
      </c>
      <c r="C39" s="348">
        <v>1000</v>
      </c>
      <c r="D39" s="349" t="s">
        <v>438</v>
      </c>
      <c r="E39" s="388">
        <v>35917</v>
      </c>
      <c r="F39" s="336">
        <v>1</v>
      </c>
      <c r="G39" s="337">
        <v>9.5</v>
      </c>
      <c r="H39" s="329"/>
      <c r="I39" s="331"/>
      <c r="J39" s="342" t="s">
        <v>401</v>
      </c>
    </row>
    <row r="40" spans="1:10" ht="11.25" customHeight="1">
      <c r="A40" s="339" t="s">
        <v>387</v>
      </c>
      <c r="B40" s="321" t="s">
        <v>439</v>
      </c>
      <c r="C40" s="348">
        <v>1000</v>
      </c>
      <c r="D40" s="349" t="s">
        <v>205</v>
      </c>
      <c r="E40" s="388">
        <v>35773</v>
      </c>
      <c r="F40" s="336">
        <v>1</v>
      </c>
      <c r="G40" s="337">
        <v>8.5</v>
      </c>
      <c r="H40" s="329"/>
      <c r="I40" s="331"/>
      <c r="J40" s="342" t="s">
        <v>401</v>
      </c>
    </row>
    <row r="41" spans="1:10" ht="11.25" customHeight="1">
      <c r="A41" s="339" t="s">
        <v>440</v>
      </c>
      <c r="B41" s="142" t="s">
        <v>208</v>
      </c>
      <c r="C41" s="346">
        <v>1000</v>
      </c>
      <c r="D41" s="347" t="s">
        <v>40</v>
      </c>
      <c r="E41" s="386">
        <v>35142</v>
      </c>
      <c r="F41" s="336">
        <v>1</v>
      </c>
      <c r="G41" s="337">
        <v>7.5</v>
      </c>
      <c r="H41" s="329" t="s">
        <v>412</v>
      </c>
      <c r="I41" s="331"/>
      <c r="J41" s="342" t="s">
        <v>422</v>
      </c>
    </row>
    <row r="42" spans="1:10" ht="11.25" customHeight="1" thickBot="1">
      <c r="A42" s="339" t="s">
        <v>441</v>
      </c>
      <c r="B42" s="142" t="s">
        <v>207</v>
      </c>
      <c r="C42" s="346">
        <v>1000</v>
      </c>
      <c r="D42" s="347" t="s">
        <v>206</v>
      </c>
      <c r="E42" s="386">
        <v>35951</v>
      </c>
      <c r="F42" s="336">
        <v>0</v>
      </c>
      <c r="G42" s="337">
        <v>9.5</v>
      </c>
      <c r="H42" s="350"/>
      <c r="I42" s="351"/>
      <c r="J42" s="342" t="s">
        <v>401</v>
      </c>
    </row>
    <row r="43" spans="1:8" ht="11.25" customHeight="1">
      <c r="A43" s="543" t="s">
        <v>88</v>
      </c>
      <c r="B43" s="553"/>
      <c r="C43" s="553"/>
      <c r="D43" s="553"/>
      <c r="E43" s="554"/>
      <c r="F43" s="549" t="s">
        <v>1</v>
      </c>
      <c r="G43" s="550"/>
      <c r="H43" s="558" t="s">
        <v>39</v>
      </c>
    </row>
    <row r="44" spans="1:8" ht="11.25" customHeight="1" thickBot="1">
      <c r="A44" s="555"/>
      <c r="B44" s="556"/>
      <c r="C44" s="556"/>
      <c r="D44" s="556"/>
      <c r="E44" s="557"/>
      <c r="F44" s="327" t="s">
        <v>2</v>
      </c>
      <c r="G44" s="328" t="s">
        <v>4</v>
      </c>
      <c r="H44" s="559"/>
    </row>
    <row r="45" spans="1:8" ht="11.25" customHeight="1" thickBot="1">
      <c r="A45" s="332" t="s">
        <v>389</v>
      </c>
      <c r="B45" s="332" t="s">
        <v>390</v>
      </c>
      <c r="C45" s="332" t="s">
        <v>391</v>
      </c>
      <c r="D45" s="332" t="s">
        <v>392</v>
      </c>
      <c r="E45" s="382" t="s">
        <v>393</v>
      </c>
      <c r="F45" s="328" t="s">
        <v>394</v>
      </c>
      <c r="G45" s="328" t="s">
        <v>395</v>
      </c>
      <c r="H45" s="353" t="s">
        <v>396</v>
      </c>
    </row>
    <row r="46" spans="1:8" ht="11.25" customHeight="1">
      <c r="A46" s="333" t="s">
        <v>443</v>
      </c>
      <c r="B46" s="352" t="s">
        <v>138</v>
      </c>
      <c r="C46" s="354">
        <v>1627</v>
      </c>
      <c r="D46" s="355" t="s">
        <v>380</v>
      </c>
      <c r="E46" s="389" t="s">
        <v>139</v>
      </c>
      <c r="F46" s="336">
        <v>17</v>
      </c>
      <c r="G46" s="337">
        <v>67.5</v>
      </c>
      <c r="H46" s="360" t="s">
        <v>444</v>
      </c>
    </row>
    <row r="47" spans="1:8" ht="11.25" customHeight="1">
      <c r="A47" s="339" t="s">
        <v>399</v>
      </c>
      <c r="B47" s="334" t="s">
        <v>89</v>
      </c>
      <c r="C47" s="356">
        <v>1362</v>
      </c>
      <c r="D47" s="90" t="s">
        <v>29</v>
      </c>
      <c r="E47" s="390" t="s">
        <v>90</v>
      </c>
      <c r="F47" s="336">
        <v>14.5</v>
      </c>
      <c r="G47" s="337">
        <v>62.5</v>
      </c>
      <c r="H47" s="361" t="s">
        <v>444</v>
      </c>
    </row>
    <row r="48" spans="1:8" ht="11.25" customHeight="1">
      <c r="A48" s="333" t="s">
        <v>400</v>
      </c>
      <c r="B48" s="334" t="s">
        <v>91</v>
      </c>
      <c r="C48" s="356">
        <v>1660</v>
      </c>
      <c r="D48" s="90" t="s">
        <v>380</v>
      </c>
      <c r="E48" s="390" t="s">
        <v>92</v>
      </c>
      <c r="F48" s="336">
        <v>14</v>
      </c>
      <c r="G48" s="337">
        <v>66.5</v>
      </c>
      <c r="H48" s="361" t="s">
        <v>444</v>
      </c>
    </row>
    <row r="49" spans="1:8" ht="11.25" customHeight="1">
      <c r="A49" s="339" t="s">
        <v>403</v>
      </c>
      <c r="B49" s="103" t="s">
        <v>106</v>
      </c>
      <c r="C49" s="357">
        <v>1372</v>
      </c>
      <c r="D49" s="358" t="s">
        <v>24</v>
      </c>
      <c r="E49" s="391" t="s">
        <v>107</v>
      </c>
      <c r="F49" s="336">
        <v>14</v>
      </c>
      <c r="G49" s="337">
        <v>66</v>
      </c>
      <c r="H49" s="361" t="s">
        <v>444</v>
      </c>
    </row>
    <row r="50" spans="1:8" ht="11.25" customHeight="1">
      <c r="A50" s="333" t="s">
        <v>402</v>
      </c>
      <c r="B50" s="103" t="s">
        <v>100</v>
      </c>
      <c r="C50" s="357">
        <v>1000</v>
      </c>
      <c r="D50" s="358" t="s">
        <v>381</v>
      </c>
      <c r="E50" s="391" t="s">
        <v>101</v>
      </c>
      <c r="F50" s="336">
        <v>12.5</v>
      </c>
      <c r="G50" s="337">
        <v>60</v>
      </c>
      <c r="H50" s="361" t="s">
        <v>444</v>
      </c>
    </row>
    <row r="51" spans="1:8" ht="11.25" customHeight="1">
      <c r="A51" s="339" t="s">
        <v>404</v>
      </c>
      <c r="B51" s="334" t="s">
        <v>98</v>
      </c>
      <c r="C51" s="356">
        <v>1250</v>
      </c>
      <c r="D51" s="90" t="s">
        <v>381</v>
      </c>
      <c r="E51" s="390" t="s">
        <v>99</v>
      </c>
      <c r="F51" s="336">
        <v>12</v>
      </c>
      <c r="G51" s="337">
        <v>64.5</v>
      </c>
      <c r="H51" s="361"/>
    </row>
    <row r="52" spans="1:8" ht="11.25" customHeight="1">
      <c r="A52" s="333" t="s">
        <v>405</v>
      </c>
      <c r="B52" s="90" t="s">
        <v>93</v>
      </c>
      <c r="C52" s="348">
        <v>1294</v>
      </c>
      <c r="D52" s="91" t="s">
        <v>29</v>
      </c>
      <c r="E52" s="387" t="s">
        <v>94</v>
      </c>
      <c r="F52" s="336">
        <v>12</v>
      </c>
      <c r="G52" s="337">
        <v>60</v>
      </c>
      <c r="H52" s="362"/>
    </row>
    <row r="53" spans="1:8" ht="11.25" customHeight="1">
      <c r="A53" s="339" t="s">
        <v>406</v>
      </c>
      <c r="B53" s="343" t="s">
        <v>95</v>
      </c>
      <c r="C53" s="359">
        <v>1357</v>
      </c>
      <c r="D53" s="108" t="s">
        <v>96</v>
      </c>
      <c r="E53" s="392" t="s">
        <v>97</v>
      </c>
      <c r="F53" s="336">
        <v>12</v>
      </c>
      <c r="G53" s="337">
        <v>59.5</v>
      </c>
      <c r="H53" s="361" t="s">
        <v>412</v>
      </c>
    </row>
    <row r="54" spans="1:8" ht="11.25" customHeight="1">
      <c r="A54" s="333" t="s">
        <v>408</v>
      </c>
      <c r="B54" s="90" t="s">
        <v>104</v>
      </c>
      <c r="C54" s="348">
        <v>1445</v>
      </c>
      <c r="D54" s="91" t="s">
        <v>29</v>
      </c>
      <c r="E54" s="387" t="s">
        <v>105</v>
      </c>
      <c r="F54" s="336">
        <v>11</v>
      </c>
      <c r="G54" s="337">
        <v>52</v>
      </c>
      <c r="H54" s="361"/>
    </row>
    <row r="55" spans="1:8" ht="11.25" customHeight="1">
      <c r="A55" s="339">
        <v>10</v>
      </c>
      <c r="B55" s="90" t="s">
        <v>102</v>
      </c>
      <c r="C55" s="348">
        <v>1250</v>
      </c>
      <c r="D55" s="91" t="s">
        <v>29</v>
      </c>
      <c r="E55" s="387" t="s">
        <v>103</v>
      </c>
      <c r="F55" s="336">
        <v>10.5</v>
      </c>
      <c r="G55" s="337">
        <v>47.5</v>
      </c>
      <c r="H55" s="361"/>
    </row>
    <row r="56" spans="1:8" ht="11.25" customHeight="1">
      <c r="A56" s="333" t="s">
        <v>410</v>
      </c>
      <c r="B56" s="90" t="s">
        <v>114</v>
      </c>
      <c r="C56" s="348">
        <v>1260</v>
      </c>
      <c r="D56" s="91" t="s">
        <v>226</v>
      </c>
      <c r="E56" s="387" t="s">
        <v>115</v>
      </c>
      <c r="F56" s="336">
        <v>10</v>
      </c>
      <c r="G56" s="337">
        <v>56.5</v>
      </c>
      <c r="H56" s="361"/>
    </row>
    <row r="57" spans="1:8" ht="11.25" customHeight="1">
      <c r="A57" s="339" t="s">
        <v>414</v>
      </c>
      <c r="B57" s="90" t="s">
        <v>108</v>
      </c>
      <c r="C57" s="348">
        <v>1282</v>
      </c>
      <c r="D57" s="91" t="s">
        <v>380</v>
      </c>
      <c r="E57" s="387" t="s">
        <v>109</v>
      </c>
      <c r="F57" s="336">
        <v>9.5</v>
      </c>
      <c r="G57" s="337">
        <v>63.5</v>
      </c>
      <c r="H57" s="361"/>
    </row>
    <row r="58" spans="1:8" ht="11.25" customHeight="1">
      <c r="A58" s="333" t="s">
        <v>417</v>
      </c>
      <c r="B58" s="90" t="s">
        <v>112</v>
      </c>
      <c r="C58" s="348">
        <v>1100</v>
      </c>
      <c r="D58" s="91" t="s">
        <v>194</v>
      </c>
      <c r="E58" s="387" t="s">
        <v>113</v>
      </c>
      <c r="F58" s="336">
        <v>9</v>
      </c>
      <c r="G58" s="337">
        <v>48</v>
      </c>
      <c r="H58" s="362"/>
    </row>
    <row r="59" spans="1:8" ht="11.25" customHeight="1">
      <c r="A59" s="339" t="s">
        <v>421</v>
      </c>
      <c r="B59" s="90" t="s">
        <v>239</v>
      </c>
      <c r="C59" s="348">
        <v>1000</v>
      </c>
      <c r="D59" s="91" t="s">
        <v>194</v>
      </c>
      <c r="E59" s="387" t="s">
        <v>240</v>
      </c>
      <c r="F59" s="336">
        <v>9</v>
      </c>
      <c r="G59" s="337">
        <v>47</v>
      </c>
      <c r="H59" s="361"/>
    </row>
    <row r="60" spans="1:8" ht="11.25" customHeight="1">
      <c r="A60" s="333" t="s">
        <v>411</v>
      </c>
      <c r="B60" s="90" t="s">
        <v>120</v>
      </c>
      <c r="C60" s="348">
        <v>1250</v>
      </c>
      <c r="D60" s="91" t="s">
        <v>24</v>
      </c>
      <c r="E60" s="387" t="s">
        <v>121</v>
      </c>
      <c r="F60" s="336">
        <v>9</v>
      </c>
      <c r="G60" s="337">
        <v>43</v>
      </c>
      <c r="H60" s="361" t="s">
        <v>412</v>
      </c>
    </row>
    <row r="61" spans="1:8" ht="11.25" customHeight="1">
      <c r="A61" s="339" t="s">
        <v>427</v>
      </c>
      <c r="B61" s="90" t="s">
        <v>126</v>
      </c>
      <c r="C61" s="348">
        <v>1250</v>
      </c>
      <c r="D61" s="91" t="s">
        <v>226</v>
      </c>
      <c r="E61" s="387" t="s">
        <v>127</v>
      </c>
      <c r="F61" s="336">
        <v>8.5</v>
      </c>
      <c r="G61" s="337">
        <v>51.5</v>
      </c>
      <c r="H61" s="361"/>
    </row>
    <row r="62" spans="1:8" ht="11.25" customHeight="1">
      <c r="A62" s="333" t="s">
        <v>415</v>
      </c>
      <c r="B62" s="343" t="s">
        <v>116</v>
      </c>
      <c r="C62" s="359">
        <v>1000</v>
      </c>
      <c r="D62" s="91" t="s">
        <v>226</v>
      </c>
      <c r="E62" s="392" t="s">
        <v>117</v>
      </c>
      <c r="F62" s="336">
        <v>8</v>
      </c>
      <c r="G62" s="337">
        <v>50.5</v>
      </c>
      <c r="H62" s="361"/>
    </row>
    <row r="63" spans="1:8" ht="11.25" customHeight="1">
      <c r="A63" s="339" t="s">
        <v>420</v>
      </c>
      <c r="B63" s="90" t="s">
        <v>118</v>
      </c>
      <c r="C63" s="348">
        <v>1250</v>
      </c>
      <c r="D63" s="91" t="s">
        <v>24</v>
      </c>
      <c r="E63" s="387" t="s">
        <v>119</v>
      </c>
      <c r="F63" s="336">
        <v>8</v>
      </c>
      <c r="G63" s="337">
        <v>49</v>
      </c>
      <c r="H63" s="361"/>
    </row>
    <row r="64" spans="1:8" ht="11.25" customHeight="1">
      <c r="A64" s="333" t="s">
        <v>424</v>
      </c>
      <c r="B64" s="90" t="s">
        <v>122</v>
      </c>
      <c r="C64" s="348">
        <v>1000</v>
      </c>
      <c r="D64" s="91" t="s">
        <v>226</v>
      </c>
      <c r="E64" s="387" t="s">
        <v>123</v>
      </c>
      <c r="F64" s="336">
        <v>7.5</v>
      </c>
      <c r="G64" s="337">
        <v>47</v>
      </c>
      <c r="H64" s="361"/>
    </row>
    <row r="65" spans="1:8" ht="11.25" customHeight="1">
      <c r="A65" s="339" t="s">
        <v>418</v>
      </c>
      <c r="B65" s="90" t="s">
        <v>131</v>
      </c>
      <c r="C65" s="348">
        <v>1100</v>
      </c>
      <c r="D65" s="91" t="s">
        <v>29</v>
      </c>
      <c r="E65" s="387" t="s">
        <v>103</v>
      </c>
      <c r="F65" s="336">
        <v>7</v>
      </c>
      <c r="G65" s="337">
        <v>53</v>
      </c>
      <c r="H65" s="361"/>
    </row>
    <row r="66" spans="1:8" ht="11.25" customHeight="1">
      <c r="A66" s="333" t="s">
        <v>423</v>
      </c>
      <c r="B66" s="90" t="s">
        <v>124</v>
      </c>
      <c r="C66" s="348">
        <v>1000</v>
      </c>
      <c r="D66" s="91" t="s">
        <v>194</v>
      </c>
      <c r="E66" s="387" t="s">
        <v>125</v>
      </c>
      <c r="F66" s="336">
        <v>7</v>
      </c>
      <c r="G66" s="337">
        <v>49.5</v>
      </c>
      <c r="H66" s="361" t="s">
        <v>412</v>
      </c>
    </row>
    <row r="67" spans="1:8" ht="11.25" customHeight="1">
      <c r="A67" s="339" t="s">
        <v>429</v>
      </c>
      <c r="B67" s="90" t="s">
        <v>243</v>
      </c>
      <c r="C67" s="348">
        <v>1000</v>
      </c>
      <c r="D67" s="91" t="s">
        <v>358</v>
      </c>
      <c r="E67" s="387" t="s">
        <v>244</v>
      </c>
      <c r="F67" s="336">
        <v>6</v>
      </c>
      <c r="G67" s="337">
        <v>49.5</v>
      </c>
      <c r="H67" s="361"/>
    </row>
    <row r="68" spans="1:8" ht="11.25" customHeight="1">
      <c r="A68" s="333" t="s">
        <v>425</v>
      </c>
      <c r="B68" s="90" t="s">
        <v>134</v>
      </c>
      <c r="C68" s="348">
        <v>1000</v>
      </c>
      <c r="D68" s="91" t="s">
        <v>194</v>
      </c>
      <c r="E68" s="387" t="s">
        <v>135</v>
      </c>
      <c r="F68" s="336">
        <v>6</v>
      </c>
      <c r="G68" s="337">
        <v>40.5</v>
      </c>
      <c r="H68" s="361"/>
    </row>
    <row r="69" spans="1:8" ht="11.25" customHeight="1">
      <c r="A69" s="339" t="s">
        <v>426</v>
      </c>
      <c r="B69" s="343" t="s">
        <v>110</v>
      </c>
      <c r="C69" s="359">
        <v>1251</v>
      </c>
      <c r="D69" s="108" t="s">
        <v>29</v>
      </c>
      <c r="E69" s="392" t="s">
        <v>111</v>
      </c>
      <c r="F69" s="336">
        <v>5</v>
      </c>
      <c r="G69" s="337">
        <v>41.5</v>
      </c>
      <c r="H69" s="361"/>
    </row>
    <row r="70" spans="1:8" ht="11.25" customHeight="1">
      <c r="A70" s="333" t="s">
        <v>428</v>
      </c>
      <c r="B70" s="90" t="s">
        <v>132</v>
      </c>
      <c r="C70" s="348">
        <v>1000</v>
      </c>
      <c r="D70" s="91" t="s">
        <v>380</v>
      </c>
      <c r="E70" s="387" t="s">
        <v>133</v>
      </c>
      <c r="F70" s="336">
        <v>4.5</v>
      </c>
      <c r="G70" s="337">
        <v>26.5</v>
      </c>
      <c r="H70" s="361"/>
    </row>
    <row r="71" spans="1:8" ht="11.25" customHeight="1">
      <c r="A71" s="339" t="s">
        <v>430</v>
      </c>
      <c r="B71" s="90" t="s">
        <v>78</v>
      </c>
      <c r="C71" s="348">
        <v>1250</v>
      </c>
      <c r="D71" s="91" t="s">
        <v>382</v>
      </c>
      <c r="E71" s="387" t="s">
        <v>79</v>
      </c>
      <c r="F71" s="336">
        <v>4</v>
      </c>
      <c r="G71" s="337">
        <v>19.5</v>
      </c>
      <c r="H71" s="361"/>
    </row>
    <row r="72" spans="1:8" ht="11.25" customHeight="1">
      <c r="A72" s="333" t="s">
        <v>433</v>
      </c>
      <c r="B72" s="90" t="s">
        <v>383</v>
      </c>
      <c r="C72" s="348">
        <v>1250</v>
      </c>
      <c r="D72" s="91" t="s">
        <v>376</v>
      </c>
      <c r="E72" s="387" t="s">
        <v>384</v>
      </c>
      <c r="F72" s="336">
        <v>4</v>
      </c>
      <c r="G72" s="337">
        <v>19.5</v>
      </c>
      <c r="H72" s="361"/>
    </row>
    <row r="73" spans="1:8" ht="11.25" customHeight="1">
      <c r="A73" s="339" t="s">
        <v>434</v>
      </c>
      <c r="B73" s="90" t="s">
        <v>140</v>
      </c>
      <c r="C73" s="348">
        <v>1509</v>
      </c>
      <c r="D73" s="91" t="s">
        <v>141</v>
      </c>
      <c r="E73" s="387" t="s">
        <v>142</v>
      </c>
      <c r="F73" s="336">
        <v>3</v>
      </c>
      <c r="G73" s="337">
        <v>20</v>
      </c>
      <c r="H73" s="363" t="s">
        <v>364</v>
      </c>
    </row>
    <row r="74" spans="1:8" ht="11.25" customHeight="1">
      <c r="A74" s="333" t="s">
        <v>435</v>
      </c>
      <c r="B74" s="90" t="s">
        <v>241</v>
      </c>
      <c r="C74" s="348">
        <v>1000</v>
      </c>
      <c r="D74" s="91" t="s">
        <v>213</v>
      </c>
      <c r="E74" s="387" t="s">
        <v>242</v>
      </c>
      <c r="F74" s="336">
        <v>3</v>
      </c>
      <c r="G74" s="337">
        <v>14.5</v>
      </c>
      <c r="H74" s="361"/>
    </row>
    <row r="75" spans="1:8" ht="11.25" customHeight="1">
      <c r="A75" s="339" t="s">
        <v>445</v>
      </c>
      <c r="B75" s="90" t="s">
        <v>136</v>
      </c>
      <c r="C75" s="348">
        <v>1000</v>
      </c>
      <c r="D75" s="91" t="s">
        <v>381</v>
      </c>
      <c r="E75" s="387" t="s">
        <v>137</v>
      </c>
      <c r="F75" s="336">
        <v>2.5</v>
      </c>
      <c r="G75" s="337">
        <v>46</v>
      </c>
      <c r="H75" s="361" t="s">
        <v>412</v>
      </c>
    </row>
    <row r="76" spans="1:8" ht="11.25" customHeight="1">
      <c r="A76" s="333" t="s">
        <v>446</v>
      </c>
      <c r="B76" s="90" t="s">
        <v>128</v>
      </c>
      <c r="C76" s="348">
        <v>1000</v>
      </c>
      <c r="D76" s="91" t="s">
        <v>129</v>
      </c>
      <c r="E76" s="387" t="s">
        <v>130</v>
      </c>
      <c r="F76" s="336">
        <v>2</v>
      </c>
      <c r="G76" s="337">
        <v>17.5</v>
      </c>
      <c r="H76" s="361"/>
    </row>
    <row r="77" spans="1:8" ht="11.25" customHeight="1">
      <c r="A77" s="339" t="s">
        <v>436</v>
      </c>
      <c r="B77" s="90" t="s">
        <v>143</v>
      </c>
      <c r="C77" s="348">
        <v>1000</v>
      </c>
      <c r="D77" s="91" t="s">
        <v>380</v>
      </c>
      <c r="E77" s="392">
        <v>36343</v>
      </c>
      <c r="F77" s="336">
        <v>2</v>
      </c>
      <c r="G77" s="337">
        <v>16.5</v>
      </c>
      <c r="H77" s="361"/>
    </row>
    <row r="78" spans="1:8" ht="11.25" customHeight="1">
      <c r="A78" s="333" t="s">
        <v>387</v>
      </c>
      <c r="B78" s="90" t="s">
        <v>245</v>
      </c>
      <c r="C78" s="348">
        <v>1000</v>
      </c>
      <c r="D78" s="91" t="s">
        <v>385</v>
      </c>
      <c r="E78" s="387" t="s">
        <v>246</v>
      </c>
      <c r="F78" s="336">
        <v>1</v>
      </c>
      <c r="G78" s="337">
        <v>15</v>
      </c>
      <c r="H78" s="361"/>
    </row>
    <row r="79" spans="1:8" ht="11.25" customHeight="1" thickBot="1">
      <c r="A79" s="339" t="s">
        <v>440</v>
      </c>
      <c r="B79" s="90" t="s">
        <v>144</v>
      </c>
      <c r="C79" s="348">
        <v>1000</v>
      </c>
      <c r="D79" s="91" t="s">
        <v>145</v>
      </c>
      <c r="E79" s="392">
        <v>36598</v>
      </c>
      <c r="F79" s="336">
        <v>0</v>
      </c>
      <c r="G79" s="337">
        <v>16</v>
      </c>
      <c r="H79" s="364"/>
    </row>
    <row r="80" spans="1:8" ht="11.25" customHeight="1">
      <c r="A80" s="543" t="s">
        <v>49</v>
      </c>
      <c r="B80" s="553"/>
      <c r="C80" s="553"/>
      <c r="D80" s="553"/>
      <c r="E80" s="554"/>
      <c r="F80" s="549" t="s">
        <v>1</v>
      </c>
      <c r="G80" s="550"/>
      <c r="H80" s="558" t="s">
        <v>39</v>
      </c>
    </row>
    <row r="81" spans="1:8" ht="11.25" customHeight="1" thickBot="1">
      <c r="A81" s="555"/>
      <c r="B81" s="556"/>
      <c r="C81" s="556"/>
      <c r="D81" s="556"/>
      <c r="E81" s="557"/>
      <c r="F81" s="327" t="s">
        <v>2</v>
      </c>
      <c r="G81" s="328" t="s">
        <v>4</v>
      </c>
      <c r="H81" s="559"/>
    </row>
    <row r="82" spans="1:8" ht="11.25" customHeight="1" thickBot="1">
      <c r="A82" s="332" t="s">
        <v>389</v>
      </c>
      <c r="B82" s="332" t="s">
        <v>390</v>
      </c>
      <c r="C82" s="332" t="s">
        <v>391</v>
      </c>
      <c r="D82" s="332" t="s">
        <v>392</v>
      </c>
      <c r="E82" s="382" t="s">
        <v>393</v>
      </c>
      <c r="F82" s="328" t="s">
        <v>394</v>
      </c>
      <c r="G82" s="328" t="s">
        <v>395</v>
      </c>
      <c r="H82" s="353" t="s">
        <v>396</v>
      </c>
    </row>
    <row r="83" spans="1:8" ht="11.25" customHeight="1">
      <c r="A83" s="333">
        <v>1</v>
      </c>
      <c r="B83" s="367" t="s">
        <v>53</v>
      </c>
      <c r="C83" s="368">
        <v>1503</v>
      </c>
      <c r="D83" s="365" t="s">
        <v>16</v>
      </c>
      <c r="E83" s="393" t="s">
        <v>54</v>
      </c>
      <c r="F83" s="336">
        <v>14.5</v>
      </c>
      <c r="G83" s="337">
        <v>61.5</v>
      </c>
      <c r="H83" s="360" t="s">
        <v>252</v>
      </c>
    </row>
    <row r="84" spans="1:8" ht="11.25" customHeight="1">
      <c r="A84" s="339" t="s">
        <v>399</v>
      </c>
      <c r="B84" s="103" t="s">
        <v>61</v>
      </c>
      <c r="C84" s="357">
        <v>1372</v>
      </c>
      <c r="D84" s="358" t="s">
        <v>24</v>
      </c>
      <c r="E84" s="391" t="s">
        <v>62</v>
      </c>
      <c r="F84" s="336">
        <v>13.5</v>
      </c>
      <c r="G84" s="337">
        <v>66.5</v>
      </c>
      <c r="H84" s="361" t="s">
        <v>447</v>
      </c>
    </row>
    <row r="85" spans="1:8" ht="11.25" customHeight="1">
      <c r="A85" s="339" t="s">
        <v>400</v>
      </c>
      <c r="B85" s="334" t="s">
        <v>50</v>
      </c>
      <c r="C85" s="356">
        <v>1250</v>
      </c>
      <c r="D85" s="90" t="s">
        <v>51</v>
      </c>
      <c r="E85" s="390" t="s">
        <v>52</v>
      </c>
      <c r="F85" s="336">
        <v>13.5</v>
      </c>
      <c r="G85" s="337">
        <v>63.5</v>
      </c>
      <c r="H85" s="361" t="s">
        <v>412</v>
      </c>
    </row>
    <row r="86" spans="1:8" ht="11.25" customHeight="1">
      <c r="A86" s="339" t="s">
        <v>402</v>
      </c>
      <c r="B86" s="334" t="s">
        <v>55</v>
      </c>
      <c r="C86" s="356">
        <v>1250</v>
      </c>
      <c r="D86" s="90" t="s">
        <v>24</v>
      </c>
      <c r="E86" s="390" t="s">
        <v>56</v>
      </c>
      <c r="F86" s="336">
        <v>13.5</v>
      </c>
      <c r="G86" s="337">
        <v>61</v>
      </c>
      <c r="H86" s="361" t="s">
        <v>251</v>
      </c>
    </row>
    <row r="87" spans="1:8" ht="11.25" customHeight="1">
      <c r="A87" s="339" t="s">
        <v>403</v>
      </c>
      <c r="B87" s="334" t="s">
        <v>57</v>
      </c>
      <c r="C87" s="356">
        <v>1250</v>
      </c>
      <c r="D87" s="90" t="s">
        <v>29</v>
      </c>
      <c r="E87" s="390" t="s">
        <v>58</v>
      </c>
      <c r="F87" s="336">
        <v>13</v>
      </c>
      <c r="G87" s="337">
        <v>64.5</v>
      </c>
      <c r="H87" s="361" t="s">
        <v>252</v>
      </c>
    </row>
    <row r="88" spans="1:8" ht="11.25" customHeight="1">
      <c r="A88" s="339" t="s">
        <v>404</v>
      </c>
      <c r="B88" s="103" t="s">
        <v>67</v>
      </c>
      <c r="C88" s="357">
        <v>1250</v>
      </c>
      <c r="D88" s="358" t="s">
        <v>24</v>
      </c>
      <c r="E88" s="391" t="s">
        <v>68</v>
      </c>
      <c r="F88" s="336">
        <v>12.5</v>
      </c>
      <c r="G88" s="337">
        <v>65.5</v>
      </c>
      <c r="H88" s="361" t="s">
        <v>447</v>
      </c>
    </row>
    <row r="89" spans="1:8" ht="11.25" customHeight="1">
      <c r="A89" s="339">
        <v>7</v>
      </c>
      <c r="B89" s="343" t="s">
        <v>65</v>
      </c>
      <c r="C89" s="359">
        <v>1000</v>
      </c>
      <c r="D89" s="108" t="s">
        <v>29</v>
      </c>
      <c r="E89" s="392" t="s">
        <v>66</v>
      </c>
      <c r="F89" s="336">
        <v>11.5</v>
      </c>
      <c r="G89" s="337">
        <v>57</v>
      </c>
      <c r="H89" s="361" t="s">
        <v>447</v>
      </c>
    </row>
    <row r="90" spans="1:8" ht="11.25" customHeight="1">
      <c r="A90" s="339">
        <v>8</v>
      </c>
      <c r="B90" s="90" t="s">
        <v>81</v>
      </c>
      <c r="C90" s="348">
        <v>1000</v>
      </c>
      <c r="D90" s="91" t="s">
        <v>211</v>
      </c>
      <c r="E90" s="392">
        <v>37296</v>
      </c>
      <c r="F90" s="336">
        <v>11.5</v>
      </c>
      <c r="G90" s="337">
        <v>54.5</v>
      </c>
      <c r="H90" s="361"/>
    </row>
    <row r="91" spans="1:8" ht="11.25" customHeight="1">
      <c r="A91" s="339" t="s">
        <v>408</v>
      </c>
      <c r="B91" s="343" t="s">
        <v>59</v>
      </c>
      <c r="C91" s="359">
        <v>1250</v>
      </c>
      <c r="D91" s="108" t="s">
        <v>29</v>
      </c>
      <c r="E91" s="392" t="s">
        <v>60</v>
      </c>
      <c r="F91" s="336">
        <v>11</v>
      </c>
      <c r="G91" s="337">
        <v>55</v>
      </c>
      <c r="H91" s="361"/>
    </row>
    <row r="92" spans="1:8" ht="11.25" customHeight="1">
      <c r="A92" s="339" t="s">
        <v>409</v>
      </c>
      <c r="B92" s="90" t="s">
        <v>63</v>
      </c>
      <c r="C92" s="348">
        <v>1000</v>
      </c>
      <c r="D92" s="358" t="s">
        <v>40</v>
      </c>
      <c r="E92" s="388">
        <v>37219</v>
      </c>
      <c r="F92" s="336">
        <v>10.5</v>
      </c>
      <c r="G92" s="337">
        <v>59.5</v>
      </c>
      <c r="H92" s="361"/>
    </row>
    <row r="93" spans="1:8" ht="11.25" customHeight="1">
      <c r="A93" s="339" t="s">
        <v>410</v>
      </c>
      <c r="B93" s="90" t="s">
        <v>82</v>
      </c>
      <c r="C93" s="348">
        <v>1000</v>
      </c>
      <c r="D93" s="91" t="s">
        <v>83</v>
      </c>
      <c r="E93" s="387" t="s">
        <v>84</v>
      </c>
      <c r="F93" s="336">
        <v>9</v>
      </c>
      <c r="G93" s="337">
        <v>56</v>
      </c>
      <c r="H93" s="361"/>
    </row>
    <row r="94" spans="1:8" ht="11.25" customHeight="1">
      <c r="A94" s="339" t="s">
        <v>411</v>
      </c>
      <c r="B94" s="90" t="s">
        <v>69</v>
      </c>
      <c r="C94" s="348">
        <v>1100</v>
      </c>
      <c r="D94" s="91" t="s">
        <v>29</v>
      </c>
      <c r="E94" s="387" t="s">
        <v>70</v>
      </c>
      <c r="F94" s="336">
        <v>9</v>
      </c>
      <c r="G94" s="337">
        <v>39.5</v>
      </c>
      <c r="H94" s="361"/>
    </row>
    <row r="95" spans="1:8" ht="11.25" customHeight="1">
      <c r="A95" s="339" t="s">
        <v>414</v>
      </c>
      <c r="B95" s="90" t="s">
        <v>75</v>
      </c>
      <c r="C95" s="348">
        <v>1000</v>
      </c>
      <c r="D95" s="358" t="s">
        <v>211</v>
      </c>
      <c r="E95" s="392">
        <v>37318</v>
      </c>
      <c r="F95" s="336">
        <v>8</v>
      </c>
      <c r="G95" s="337">
        <v>49.5</v>
      </c>
      <c r="H95" s="361"/>
    </row>
    <row r="96" spans="1:8" ht="11.25" customHeight="1">
      <c r="A96" s="339" t="s">
        <v>415</v>
      </c>
      <c r="B96" s="90" t="s">
        <v>374</v>
      </c>
      <c r="C96" s="348">
        <v>1000</v>
      </c>
      <c r="D96" s="91" t="s">
        <v>80</v>
      </c>
      <c r="E96" s="387" t="s">
        <v>214</v>
      </c>
      <c r="F96" s="336">
        <v>7.5</v>
      </c>
      <c r="G96" s="337">
        <v>58.5</v>
      </c>
      <c r="H96" s="361"/>
    </row>
    <row r="97" spans="1:8" ht="11.25" customHeight="1">
      <c r="A97" s="339" t="s">
        <v>417</v>
      </c>
      <c r="B97" s="90" t="s">
        <v>238</v>
      </c>
      <c r="C97" s="348">
        <v>1000</v>
      </c>
      <c r="D97" s="91" t="s">
        <v>194</v>
      </c>
      <c r="E97" s="387" t="s">
        <v>215</v>
      </c>
      <c r="F97" s="336">
        <v>7</v>
      </c>
      <c r="G97" s="337">
        <v>57.5</v>
      </c>
      <c r="H97" s="361"/>
    </row>
    <row r="98" spans="1:8" ht="11.25" customHeight="1">
      <c r="A98" s="339" t="s">
        <v>418</v>
      </c>
      <c r="B98" s="90" t="s">
        <v>71</v>
      </c>
      <c r="C98" s="348">
        <v>1100</v>
      </c>
      <c r="D98" s="91" t="s">
        <v>21</v>
      </c>
      <c r="E98" s="387" t="s">
        <v>72</v>
      </c>
      <c r="F98" s="336">
        <v>7</v>
      </c>
      <c r="G98" s="337">
        <v>44</v>
      </c>
      <c r="H98" s="362"/>
    </row>
    <row r="99" spans="1:8" ht="11.25" customHeight="1">
      <c r="A99" s="339" t="s">
        <v>420</v>
      </c>
      <c r="B99" s="90" t="s">
        <v>216</v>
      </c>
      <c r="C99" s="348">
        <v>1000</v>
      </c>
      <c r="D99" s="108" t="s">
        <v>29</v>
      </c>
      <c r="E99" s="387" t="s">
        <v>217</v>
      </c>
      <c r="F99" s="336">
        <v>6.5</v>
      </c>
      <c r="G99" s="337">
        <v>48.5</v>
      </c>
      <c r="H99" s="361"/>
    </row>
    <row r="100" spans="1:8" ht="11.25" customHeight="1">
      <c r="A100" s="339" t="s">
        <v>421</v>
      </c>
      <c r="B100" s="90" t="s">
        <v>12</v>
      </c>
      <c r="C100" s="348">
        <v>1250</v>
      </c>
      <c r="D100" s="91" t="s">
        <v>376</v>
      </c>
      <c r="E100" s="387" t="s">
        <v>17</v>
      </c>
      <c r="F100" s="336">
        <v>6.5</v>
      </c>
      <c r="G100" s="337">
        <v>41.5</v>
      </c>
      <c r="H100" s="361"/>
    </row>
    <row r="101" spans="1:8" ht="11.25" customHeight="1">
      <c r="A101" s="339" t="s">
        <v>423</v>
      </c>
      <c r="B101" s="90" t="s">
        <v>76</v>
      </c>
      <c r="C101" s="348">
        <v>1000</v>
      </c>
      <c r="D101" s="91" t="s">
        <v>375</v>
      </c>
      <c r="E101" s="387" t="s">
        <v>77</v>
      </c>
      <c r="F101" s="336">
        <v>6</v>
      </c>
      <c r="G101" s="337">
        <v>51.5</v>
      </c>
      <c r="H101" s="361"/>
    </row>
    <row r="102" spans="1:8" ht="11.25" customHeight="1">
      <c r="A102" s="339" t="s">
        <v>424</v>
      </c>
      <c r="B102" s="90" t="s">
        <v>85</v>
      </c>
      <c r="C102" s="348">
        <v>1100</v>
      </c>
      <c r="D102" s="91" t="s">
        <v>21</v>
      </c>
      <c r="E102" s="387" t="s">
        <v>86</v>
      </c>
      <c r="F102" s="336">
        <v>5.5</v>
      </c>
      <c r="G102" s="337">
        <v>49.5</v>
      </c>
      <c r="H102" s="361"/>
    </row>
    <row r="103" spans="1:8" ht="11.25" customHeight="1">
      <c r="A103" s="339" t="s">
        <v>425</v>
      </c>
      <c r="B103" s="90" t="s">
        <v>218</v>
      </c>
      <c r="C103" s="348">
        <v>1000</v>
      </c>
      <c r="D103" s="358" t="s">
        <v>44</v>
      </c>
      <c r="E103" s="387" t="s">
        <v>219</v>
      </c>
      <c r="F103" s="336">
        <v>5.5</v>
      </c>
      <c r="G103" s="337">
        <v>40.5</v>
      </c>
      <c r="H103" s="361"/>
    </row>
    <row r="104" spans="1:8" ht="11.25" customHeight="1">
      <c r="A104" s="339" t="s">
        <v>426</v>
      </c>
      <c r="B104" s="90" t="s">
        <v>73</v>
      </c>
      <c r="C104" s="348">
        <v>1000</v>
      </c>
      <c r="D104" s="108" t="s">
        <v>29</v>
      </c>
      <c r="E104" s="387" t="s">
        <v>74</v>
      </c>
      <c r="F104" s="336">
        <v>4.5</v>
      </c>
      <c r="G104" s="337">
        <v>32.5</v>
      </c>
      <c r="H104" s="361" t="s">
        <v>412</v>
      </c>
    </row>
    <row r="105" spans="1:8" ht="11.25" customHeight="1">
      <c r="A105" s="339" t="s">
        <v>427</v>
      </c>
      <c r="B105" s="90" t="s">
        <v>222</v>
      </c>
      <c r="C105" s="348">
        <v>1000</v>
      </c>
      <c r="D105" s="91" t="s">
        <v>377</v>
      </c>
      <c r="E105" s="387" t="s">
        <v>223</v>
      </c>
      <c r="F105" s="336">
        <v>4</v>
      </c>
      <c r="G105" s="337">
        <v>41</v>
      </c>
      <c r="H105" s="361"/>
    </row>
    <row r="106" spans="1:8" ht="11.25" customHeight="1">
      <c r="A106" s="339" t="s">
        <v>428</v>
      </c>
      <c r="B106" s="90" t="s">
        <v>78</v>
      </c>
      <c r="C106" s="348">
        <v>1250</v>
      </c>
      <c r="D106" s="91" t="s">
        <v>24</v>
      </c>
      <c r="E106" s="387" t="s">
        <v>79</v>
      </c>
      <c r="F106" s="336">
        <v>4</v>
      </c>
      <c r="G106" s="337">
        <v>23</v>
      </c>
      <c r="H106" s="361"/>
    </row>
    <row r="107" spans="1:8" ht="11.25" customHeight="1">
      <c r="A107" s="339">
        <v>25</v>
      </c>
      <c r="B107" s="90" t="s">
        <v>220</v>
      </c>
      <c r="C107" s="348">
        <v>1000</v>
      </c>
      <c r="D107" s="91" t="s">
        <v>358</v>
      </c>
      <c r="E107" s="387" t="s">
        <v>221</v>
      </c>
      <c r="F107" s="336">
        <v>1.5</v>
      </c>
      <c r="G107" s="337">
        <v>13</v>
      </c>
      <c r="H107" s="361"/>
    </row>
    <row r="108" spans="1:8" ht="11.25" customHeight="1">
      <c r="A108" s="339">
        <v>26</v>
      </c>
      <c r="B108" s="90" t="s">
        <v>378</v>
      </c>
      <c r="C108" s="348">
        <v>1000</v>
      </c>
      <c r="D108" s="91" t="s">
        <v>377</v>
      </c>
      <c r="E108" s="387" t="s">
        <v>379</v>
      </c>
      <c r="F108" s="336">
        <v>1</v>
      </c>
      <c r="G108" s="337">
        <v>15.5</v>
      </c>
      <c r="H108" s="361"/>
    </row>
    <row r="109" spans="1:8" ht="11.25" customHeight="1" thickBot="1">
      <c r="A109" s="339">
        <v>27</v>
      </c>
      <c r="B109" s="90" t="s">
        <v>224</v>
      </c>
      <c r="C109" s="348">
        <v>1000</v>
      </c>
      <c r="D109" s="91" t="s">
        <v>213</v>
      </c>
      <c r="E109" s="387" t="s">
        <v>225</v>
      </c>
      <c r="F109" s="336">
        <v>1</v>
      </c>
      <c r="G109" s="337">
        <v>13.5</v>
      </c>
      <c r="H109" s="364"/>
    </row>
    <row r="110" spans="1:8" ht="11.25" customHeight="1">
      <c r="A110" s="543" t="s">
        <v>0</v>
      </c>
      <c r="B110" s="553"/>
      <c r="C110" s="553"/>
      <c r="D110" s="553"/>
      <c r="E110" s="554"/>
      <c r="F110" s="549" t="s">
        <v>1</v>
      </c>
      <c r="G110" s="550"/>
      <c r="H110" s="558" t="s">
        <v>39</v>
      </c>
    </row>
    <row r="111" spans="1:8" ht="11.25" customHeight="1" thickBot="1">
      <c r="A111" s="555"/>
      <c r="B111" s="556"/>
      <c r="C111" s="556"/>
      <c r="D111" s="556"/>
      <c r="E111" s="557"/>
      <c r="F111" s="327" t="s">
        <v>2</v>
      </c>
      <c r="G111" s="328" t="s">
        <v>4</v>
      </c>
      <c r="H111" s="559"/>
    </row>
    <row r="112" spans="1:8" ht="11.25" customHeight="1" thickBot="1">
      <c r="A112" s="332" t="s">
        <v>389</v>
      </c>
      <c r="B112" s="332" t="s">
        <v>390</v>
      </c>
      <c r="C112" s="332" t="s">
        <v>391</v>
      </c>
      <c r="D112" s="332" t="s">
        <v>392</v>
      </c>
      <c r="E112" s="382" t="s">
        <v>393</v>
      </c>
      <c r="F112" s="328" t="s">
        <v>394</v>
      </c>
      <c r="G112" s="328" t="s">
        <v>395</v>
      </c>
      <c r="H112" s="353" t="s">
        <v>396</v>
      </c>
    </row>
    <row r="113" spans="1:8" ht="11.25" customHeight="1">
      <c r="A113" s="333">
        <v>1</v>
      </c>
      <c r="B113" s="367" t="s">
        <v>12</v>
      </c>
      <c r="C113" s="368">
        <v>1250</v>
      </c>
      <c r="D113" s="365" t="s">
        <v>16</v>
      </c>
      <c r="E113" s="394" t="s">
        <v>17</v>
      </c>
      <c r="F113" s="370">
        <v>22</v>
      </c>
      <c r="G113" s="371">
        <v>91.5</v>
      </c>
      <c r="H113" s="372" t="s">
        <v>448</v>
      </c>
    </row>
    <row r="114" spans="1:8" ht="11.25" customHeight="1">
      <c r="A114" s="339">
        <v>2</v>
      </c>
      <c r="B114" s="334" t="s">
        <v>7</v>
      </c>
      <c r="C114" s="356">
        <v>1250</v>
      </c>
      <c r="D114" s="90" t="s">
        <v>16</v>
      </c>
      <c r="E114" s="395" t="s">
        <v>18</v>
      </c>
      <c r="F114" s="370">
        <v>19</v>
      </c>
      <c r="G114" s="371">
        <v>96.5</v>
      </c>
      <c r="H114" s="373" t="s">
        <v>251</v>
      </c>
    </row>
    <row r="115" spans="1:8" ht="11.25" customHeight="1">
      <c r="A115" s="339">
        <v>3</v>
      </c>
      <c r="B115" s="334" t="s">
        <v>13</v>
      </c>
      <c r="C115" s="356">
        <v>1100</v>
      </c>
      <c r="D115" s="90" t="s">
        <v>19</v>
      </c>
      <c r="E115" s="395" t="s">
        <v>20</v>
      </c>
      <c r="F115" s="370">
        <v>18</v>
      </c>
      <c r="G115" s="371">
        <v>92.5</v>
      </c>
      <c r="H115" s="373" t="s">
        <v>448</v>
      </c>
    </row>
    <row r="116" spans="1:8" ht="11.25" customHeight="1">
      <c r="A116" s="339">
        <v>4</v>
      </c>
      <c r="B116" s="334" t="s">
        <v>14</v>
      </c>
      <c r="C116" s="356">
        <v>1000</v>
      </c>
      <c r="D116" s="90" t="s">
        <v>21</v>
      </c>
      <c r="E116" s="395" t="s">
        <v>22</v>
      </c>
      <c r="F116" s="370">
        <v>14.5</v>
      </c>
      <c r="G116" s="371">
        <v>99.5</v>
      </c>
      <c r="H116" s="373" t="s">
        <v>448</v>
      </c>
    </row>
    <row r="117" spans="1:8" ht="11.25" customHeight="1">
      <c r="A117" s="339">
        <v>6</v>
      </c>
      <c r="B117" s="103" t="s">
        <v>26</v>
      </c>
      <c r="C117" s="357">
        <v>1000</v>
      </c>
      <c r="D117" s="358" t="s">
        <v>40</v>
      </c>
      <c r="E117" s="395" t="s">
        <v>27</v>
      </c>
      <c r="F117" s="370">
        <v>13</v>
      </c>
      <c r="G117" s="371">
        <v>82</v>
      </c>
      <c r="H117" s="373" t="s">
        <v>448</v>
      </c>
    </row>
    <row r="118" spans="1:8" ht="11.25" customHeight="1">
      <c r="A118" s="339">
        <v>5</v>
      </c>
      <c r="B118" s="103" t="s">
        <v>34</v>
      </c>
      <c r="C118" s="357">
        <v>1000</v>
      </c>
      <c r="D118" s="358" t="s">
        <v>35</v>
      </c>
      <c r="E118" s="395" t="s">
        <v>36</v>
      </c>
      <c r="F118" s="370">
        <v>13</v>
      </c>
      <c r="G118" s="371">
        <v>77.5</v>
      </c>
      <c r="H118" s="373" t="s">
        <v>412</v>
      </c>
    </row>
    <row r="119" spans="1:8" ht="11.25" customHeight="1">
      <c r="A119" s="339">
        <v>7</v>
      </c>
      <c r="B119" s="343" t="s">
        <v>5</v>
      </c>
      <c r="C119" s="359">
        <v>1100</v>
      </c>
      <c r="D119" s="108" t="s">
        <v>24</v>
      </c>
      <c r="E119" s="396" t="s">
        <v>25</v>
      </c>
      <c r="F119" s="370">
        <v>12</v>
      </c>
      <c r="G119" s="371">
        <v>89.5</v>
      </c>
      <c r="H119" s="373"/>
    </row>
    <row r="120" spans="1:8" ht="11.25" customHeight="1">
      <c r="A120" s="339">
        <v>8</v>
      </c>
      <c r="B120" s="343" t="s">
        <v>15</v>
      </c>
      <c r="C120" s="359">
        <v>1100</v>
      </c>
      <c r="D120" s="108" t="s">
        <v>16</v>
      </c>
      <c r="E120" s="396" t="s">
        <v>23</v>
      </c>
      <c r="F120" s="370">
        <v>11.5</v>
      </c>
      <c r="G120" s="371">
        <v>93</v>
      </c>
      <c r="H120" s="373"/>
    </row>
    <row r="121" spans="1:8" ht="11.25" customHeight="1">
      <c r="A121" s="339" t="s">
        <v>408</v>
      </c>
      <c r="B121" s="90" t="s">
        <v>31</v>
      </c>
      <c r="C121" s="348">
        <v>1000</v>
      </c>
      <c r="D121" s="91" t="s">
        <v>29</v>
      </c>
      <c r="E121" s="396">
        <v>38000</v>
      </c>
      <c r="F121" s="370">
        <v>11</v>
      </c>
      <c r="G121" s="371">
        <v>78.5</v>
      </c>
      <c r="H121" s="373"/>
    </row>
    <row r="122" spans="1:8" ht="11.25" customHeight="1">
      <c r="A122" s="339" t="s">
        <v>409</v>
      </c>
      <c r="B122" s="90" t="s">
        <v>32</v>
      </c>
      <c r="C122" s="348">
        <v>1000</v>
      </c>
      <c r="D122" s="91" t="s">
        <v>21</v>
      </c>
      <c r="E122" s="396" t="s">
        <v>33</v>
      </c>
      <c r="F122" s="370">
        <v>10</v>
      </c>
      <c r="G122" s="371">
        <v>84</v>
      </c>
      <c r="H122" s="373" t="s">
        <v>412</v>
      </c>
    </row>
    <row r="123" spans="1:8" ht="11.25" customHeight="1">
      <c r="A123" s="339" t="s">
        <v>410</v>
      </c>
      <c r="B123" s="90" t="s">
        <v>28</v>
      </c>
      <c r="C123" s="348">
        <v>1000</v>
      </c>
      <c r="D123" s="91" t="s">
        <v>29</v>
      </c>
      <c r="E123" s="396" t="s">
        <v>30</v>
      </c>
      <c r="F123" s="370">
        <v>10</v>
      </c>
      <c r="G123" s="371">
        <v>75.5</v>
      </c>
      <c r="H123" s="373"/>
    </row>
    <row r="124" spans="1:8" ht="11.25" customHeight="1">
      <c r="A124" s="339" t="s">
        <v>411</v>
      </c>
      <c r="B124" s="90" t="s">
        <v>232</v>
      </c>
      <c r="C124" s="348">
        <v>1000</v>
      </c>
      <c r="D124" s="91" t="s">
        <v>358</v>
      </c>
      <c r="E124" s="397" t="s">
        <v>233</v>
      </c>
      <c r="F124" s="370">
        <v>10</v>
      </c>
      <c r="G124" s="371">
        <v>71</v>
      </c>
      <c r="H124" s="373"/>
    </row>
    <row r="125" spans="1:8" ht="11.25" customHeight="1">
      <c r="A125" s="339" t="s">
        <v>414</v>
      </c>
      <c r="B125" s="90" t="s">
        <v>41</v>
      </c>
      <c r="C125" s="348">
        <v>1100</v>
      </c>
      <c r="D125" s="91" t="s">
        <v>29</v>
      </c>
      <c r="E125" s="396" t="s">
        <v>42</v>
      </c>
      <c r="F125" s="370">
        <v>9.5</v>
      </c>
      <c r="G125" s="371">
        <v>65.5</v>
      </c>
      <c r="H125" s="373"/>
    </row>
    <row r="126" spans="1:8" ht="11.25" customHeight="1">
      <c r="A126" s="339" t="s">
        <v>415</v>
      </c>
      <c r="B126" s="90" t="s">
        <v>43</v>
      </c>
      <c r="C126" s="348">
        <v>1000</v>
      </c>
      <c r="D126" s="91" t="s">
        <v>359</v>
      </c>
      <c r="E126" s="396">
        <v>38449</v>
      </c>
      <c r="F126" s="370">
        <v>8</v>
      </c>
      <c r="G126" s="371">
        <v>59</v>
      </c>
      <c r="H126" s="373"/>
    </row>
    <row r="127" spans="1:8" ht="11.25" customHeight="1">
      <c r="A127" s="339">
        <v>15</v>
      </c>
      <c r="B127" s="90" t="s">
        <v>360</v>
      </c>
      <c r="C127" s="348">
        <v>1000</v>
      </c>
      <c r="D127" s="349" t="s">
        <v>449</v>
      </c>
      <c r="E127" s="396">
        <v>37622</v>
      </c>
      <c r="F127" s="370">
        <v>8</v>
      </c>
      <c r="G127" s="371">
        <v>53.5</v>
      </c>
      <c r="H127" s="373" t="s">
        <v>412</v>
      </c>
    </row>
    <row r="128" spans="1:8" ht="11.25" customHeight="1">
      <c r="A128" s="339" t="s">
        <v>418</v>
      </c>
      <c r="B128" s="90" t="s">
        <v>46</v>
      </c>
      <c r="C128" s="348">
        <v>1000</v>
      </c>
      <c r="D128" s="108" t="s">
        <v>21</v>
      </c>
      <c r="E128" s="396">
        <v>38194</v>
      </c>
      <c r="F128" s="370">
        <v>7</v>
      </c>
      <c r="G128" s="371">
        <v>56.5</v>
      </c>
      <c r="H128" s="373"/>
    </row>
    <row r="129" spans="1:8" ht="11.25" customHeight="1">
      <c r="A129" s="339" t="s">
        <v>420</v>
      </c>
      <c r="B129" s="90" t="s">
        <v>234</v>
      </c>
      <c r="C129" s="348">
        <v>1000</v>
      </c>
      <c r="D129" s="91" t="s">
        <v>359</v>
      </c>
      <c r="E129" s="397" t="s">
        <v>235</v>
      </c>
      <c r="F129" s="370">
        <v>6.5</v>
      </c>
      <c r="G129" s="371">
        <v>58.5</v>
      </c>
      <c r="H129" s="373"/>
    </row>
    <row r="130" spans="1:8" ht="11.25" customHeight="1">
      <c r="A130" s="339" t="s">
        <v>421</v>
      </c>
      <c r="B130" s="90" t="s">
        <v>367</v>
      </c>
      <c r="C130" s="348">
        <v>1000</v>
      </c>
      <c r="D130" s="91" t="s">
        <v>29</v>
      </c>
      <c r="E130" s="397" t="s">
        <v>368</v>
      </c>
      <c r="F130" s="370">
        <v>4.5</v>
      </c>
      <c r="G130" s="371">
        <v>44.5</v>
      </c>
      <c r="H130" s="373"/>
    </row>
    <row r="131" spans="1:8" ht="11.25" customHeight="1">
      <c r="A131" s="339" t="s">
        <v>423</v>
      </c>
      <c r="B131" s="90" t="s">
        <v>45</v>
      </c>
      <c r="C131" s="348">
        <v>1000</v>
      </c>
      <c r="D131" s="108" t="s">
        <v>16</v>
      </c>
      <c r="E131" s="396">
        <v>38765</v>
      </c>
      <c r="F131" s="370">
        <v>4.5</v>
      </c>
      <c r="G131" s="371">
        <v>43.5</v>
      </c>
      <c r="H131" s="373"/>
    </row>
    <row r="132" spans="1:8" ht="11.25" customHeight="1">
      <c r="A132" s="339" t="s">
        <v>424</v>
      </c>
      <c r="B132" s="90" t="s">
        <v>227</v>
      </c>
      <c r="C132" s="348">
        <v>1100</v>
      </c>
      <c r="D132" s="91" t="s">
        <v>226</v>
      </c>
      <c r="E132" s="396" t="s">
        <v>228</v>
      </c>
      <c r="F132" s="370">
        <v>4</v>
      </c>
      <c r="G132" s="371">
        <v>31</v>
      </c>
      <c r="H132" s="373"/>
    </row>
    <row r="133" spans="1:8" ht="11.25" customHeight="1">
      <c r="A133" s="339" t="s">
        <v>425</v>
      </c>
      <c r="B133" s="90" t="s">
        <v>229</v>
      </c>
      <c r="C133" s="348">
        <v>1000</v>
      </c>
      <c r="D133" s="91" t="s">
        <v>230</v>
      </c>
      <c r="E133" s="396" t="s">
        <v>231</v>
      </c>
      <c r="F133" s="370">
        <v>3.5</v>
      </c>
      <c r="G133" s="371">
        <v>27.5</v>
      </c>
      <c r="H133" s="373"/>
    </row>
    <row r="134" spans="1:8" ht="11.25" customHeight="1">
      <c r="A134" s="339" t="s">
        <v>426</v>
      </c>
      <c r="B134" s="90" t="s">
        <v>361</v>
      </c>
      <c r="C134" s="348">
        <v>1000</v>
      </c>
      <c r="D134" s="91" t="s">
        <v>362</v>
      </c>
      <c r="E134" s="397" t="s">
        <v>363</v>
      </c>
      <c r="F134" s="370">
        <v>3</v>
      </c>
      <c r="G134" s="371">
        <v>22.5</v>
      </c>
      <c r="H134" s="398" t="s">
        <v>364</v>
      </c>
    </row>
    <row r="135" spans="1:8" ht="11.25" customHeight="1">
      <c r="A135" s="339" t="s">
        <v>427</v>
      </c>
      <c r="B135" s="90" t="s">
        <v>365</v>
      </c>
      <c r="C135" s="348">
        <v>1000</v>
      </c>
      <c r="D135" s="91" t="s">
        <v>29</v>
      </c>
      <c r="E135" s="397" t="s">
        <v>366</v>
      </c>
      <c r="F135" s="370">
        <v>3</v>
      </c>
      <c r="G135" s="371">
        <v>20.5</v>
      </c>
      <c r="H135" s="373" t="s">
        <v>412</v>
      </c>
    </row>
    <row r="136" spans="1:8" ht="11.25" customHeight="1">
      <c r="A136" s="339" t="s">
        <v>428</v>
      </c>
      <c r="B136" s="90" t="s">
        <v>47</v>
      </c>
      <c r="C136" s="348">
        <v>1000</v>
      </c>
      <c r="D136" s="91" t="s">
        <v>29</v>
      </c>
      <c r="E136" s="396">
        <v>37870</v>
      </c>
      <c r="F136" s="370">
        <v>2</v>
      </c>
      <c r="G136" s="371">
        <v>56.5</v>
      </c>
      <c r="H136" s="373" t="s">
        <v>412</v>
      </c>
    </row>
    <row r="137" spans="1:8" ht="11.25" customHeight="1">
      <c r="A137" s="339" t="s">
        <v>429</v>
      </c>
      <c r="B137" s="90" t="s">
        <v>236</v>
      </c>
      <c r="C137" s="348">
        <v>1000</v>
      </c>
      <c r="D137" s="91" t="s">
        <v>358</v>
      </c>
      <c r="E137" s="397" t="s">
        <v>237</v>
      </c>
      <c r="F137" s="370">
        <v>2</v>
      </c>
      <c r="G137" s="371">
        <v>23</v>
      </c>
      <c r="H137" s="373"/>
    </row>
    <row r="138" spans="1:8" ht="11.25" customHeight="1">
      <c r="A138" s="339" t="s">
        <v>430</v>
      </c>
      <c r="B138" s="90" t="s">
        <v>369</v>
      </c>
      <c r="C138" s="348">
        <v>1000</v>
      </c>
      <c r="D138" s="91" t="s">
        <v>358</v>
      </c>
      <c r="E138" s="397" t="s">
        <v>370</v>
      </c>
      <c r="F138" s="370">
        <v>2</v>
      </c>
      <c r="G138" s="371">
        <v>19.5</v>
      </c>
      <c r="H138" s="373"/>
    </row>
    <row r="139" spans="1:8" ht="11.25" customHeight="1">
      <c r="A139" s="339">
        <v>27</v>
      </c>
      <c r="B139" s="90" t="s">
        <v>371</v>
      </c>
      <c r="C139" s="348">
        <v>1000</v>
      </c>
      <c r="D139" s="91" t="s">
        <v>29</v>
      </c>
      <c r="E139" s="397" t="s">
        <v>372</v>
      </c>
      <c r="F139" s="370">
        <v>1</v>
      </c>
      <c r="G139" s="371">
        <v>21.5</v>
      </c>
      <c r="H139" s="373"/>
    </row>
    <row r="140" spans="1:8" ht="11.25" customHeight="1" thickBot="1">
      <c r="A140" s="339">
        <v>28</v>
      </c>
      <c r="B140" s="90" t="s">
        <v>37</v>
      </c>
      <c r="C140" s="348">
        <v>1000</v>
      </c>
      <c r="D140" s="91" t="s">
        <v>210</v>
      </c>
      <c r="E140" s="396" t="s">
        <v>38</v>
      </c>
      <c r="F140" s="370">
        <v>0</v>
      </c>
      <c r="G140" s="371">
        <v>29.5</v>
      </c>
      <c r="H140" s="374"/>
    </row>
  </sheetData>
  <mergeCells count="13">
    <mergeCell ref="A110:E111"/>
    <mergeCell ref="F110:G110"/>
    <mergeCell ref="H110:H111"/>
    <mergeCell ref="A43:E44"/>
    <mergeCell ref="F43:G43"/>
    <mergeCell ref="H43:H44"/>
    <mergeCell ref="A80:E81"/>
    <mergeCell ref="F80:G80"/>
    <mergeCell ref="H80:H81"/>
    <mergeCell ref="A4:E5"/>
    <mergeCell ref="F4:G4"/>
    <mergeCell ref="H4:H5"/>
    <mergeCell ref="I4:I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ADKA,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Pustějovská</dc:creator>
  <cp:keywords/>
  <dc:description/>
  <cp:lastModifiedBy>Pavel Kopta</cp:lastModifiedBy>
  <cp:lastPrinted>2012-03-26T13:30:44Z</cp:lastPrinted>
  <dcterms:created xsi:type="dcterms:W3CDTF">2005-06-21T18:39:30Z</dcterms:created>
  <dcterms:modified xsi:type="dcterms:W3CDTF">2012-04-01T19:52:25Z</dcterms:modified>
  <cp:category/>
  <cp:version/>
  <cp:contentType/>
  <cp:contentStatus/>
</cp:coreProperties>
</file>